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25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6" i="1"/>
  <c r="D36" i="1" s="1"/>
  <c r="D35" i="1"/>
  <c r="D32" i="1"/>
  <c r="D31" i="1"/>
  <c r="F25" i="1"/>
  <c r="D25" i="1"/>
  <c r="E25" i="1" s="1"/>
  <c r="F24" i="1"/>
  <c r="D24" i="1"/>
  <c r="E24" i="1" s="1"/>
  <c r="F22" i="1"/>
  <c r="D22" i="1"/>
  <c r="E22" i="1" s="1"/>
  <c r="F21" i="1"/>
  <c r="D21" i="1"/>
  <c r="E21" i="1" s="1"/>
  <c r="C26" i="1"/>
  <c r="E35" i="1" l="1"/>
  <c r="E37" i="1" s="1"/>
  <c r="D20" i="1"/>
  <c r="E20" i="1" s="1"/>
  <c r="D26" i="1"/>
  <c r="E26" i="1" s="1"/>
  <c r="C37" i="1"/>
  <c r="D37" i="1" s="1"/>
  <c r="F20" i="1"/>
  <c r="F26" i="1" s="1"/>
  <c r="C13" i="1" l="1"/>
  <c r="F12" i="1"/>
  <c r="D12" i="1"/>
  <c r="E12" i="1" s="1"/>
  <c r="F11" i="1"/>
  <c r="D11" i="1"/>
  <c r="E11" i="1" s="1"/>
  <c r="F10" i="1"/>
  <c r="D10" i="1"/>
  <c r="E10" i="1" s="1"/>
  <c r="F9" i="1"/>
  <c r="D9" i="1"/>
  <c r="E9" i="1" s="1"/>
  <c r="F7" i="1"/>
  <c r="D7" i="1"/>
  <c r="E7" i="1" s="1"/>
  <c r="F6" i="1"/>
  <c r="D6" i="1"/>
  <c r="E6" i="1" s="1"/>
  <c r="F5" i="1"/>
  <c r="D5" i="1"/>
  <c r="E5" i="1" s="1"/>
  <c r="D13" i="1" l="1"/>
  <c r="E13" i="1" s="1"/>
  <c r="F13" i="1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Автор:</t>
        </r>
        <r>
          <rPr>
            <sz val="9"/>
            <color indexed="81"/>
            <rFont val="Segoe UI"/>
            <charset val="1"/>
          </rPr>
          <t xml:space="preserve">
На база анализ за средно вдигнати коли от последното тримесечие. 
13 коли средно дневно
</t>
        </r>
      </text>
    </comment>
    <comment ref="F19" authorId="0" shapeId="0">
      <text>
        <r>
          <rPr>
            <b/>
            <sz val="9"/>
            <color indexed="81"/>
            <rFont val="Segoe UI"/>
            <charset val="1"/>
          </rPr>
          <t>Автор:</t>
        </r>
        <r>
          <rPr>
            <sz val="9"/>
            <color indexed="81"/>
            <rFont val="Segoe UI"/>
            <charset val="1"/>
          </rPr>
          <t xml:space="preserve">
На база справка за първото тримесечие на 2021г.
Средно 9 коли дневно
</t>
        </r>
      </text>
    </comment>
  </commentList>
</comments>
</file>

<file path=xl/sharedStrings.xml><?xml version="1.0" encoding="utf-8"?>
<sst xmlns="http://schemas.openxmlformats.org/spreadsheetml/2006/main" count="50" uniqueCount="36">
  <si>
    <t>Паркинг "Котовск"</t>
  </si>
  <si>
    <t>РАЗХОДИ</t>
  </si>
  <si>
    <t xml:space="preserve">Средно месечно в лв. с ДДС </t>
  </si>
  <si>
    <t xml:space="preserve">Средно дневно </t>
  </si>
  <si>
    <t>Средно часово</t>
  </si>
  <si>
    <t>За един автомобил в лв. с ДДС средно дневно</t>
  </si>
  <si>
    <t>РЗ с осиг. от работодател</t>
  </si>
  <si>
    <t>Горива</t>
  </si>
  <si>
    <t>Работно облекло</t>
  </si>
  <si>
    <t>Ремонт</t>
  </si>
  <si>
    <t>Ел.енергия/спец.паркинг/</t>
  </si>
  <si>
    <t>ОБЩО</t>
  </si>
  <si>
    <t>За един месец в лв. с ДДС</t>
  </si>
  <si>
    <t>50,00 лв. предложение</t>
  </si>
  <si>
    <t>30,00 лв. предложение</t>
  </si>
  <si>
    <t>Средно за един автомобил в лв. с ДДС</t>
  </si>
  <si>
    <t>Външни услуги /аб.кас.апарат, моб.тел., GPS/</t>
  </si>
  <si>
    <t>Консумативи /стикери, касови ролки/</t>
  </si>
  <si>
    <t>Извън работно време един дежурен екип</t>
  </si>
  <si>
    <t>2 човека</t>
  </si>
  <si>
    <t>Средно дневно за един екип</t>
  </si>
  <si>
    <t>Средно дежурство за един екип</t>
  </si>
  <si>
    <t>Репатриране</t>
  </si>
  <si>
    <t>Общо 9 човека</t>
  </si>
  <si>
    <t>Външни услуги /аб.кас.апарат, моб.тел., GPS., абон.поддр.кран/</t>
  </si>
  <si>
    <t>Поставяне и снемане на техническо средство /тип скоби/</t>
  </si>
  <si>
    <t>Консумативи /стикери, касови ролки, скоби/</t>
  </si>
  <si>
    <t>Три екипа</t>
  </si>
  <si>
    <t>Общо 6 човека</t>
  </si>
  <si>
    <t>40,00 лв. предложение</t>
  </si>
  <si>
    <t>Консумативи</t>
  </si>
  <si>
    <t>За сравнение</t>
  </si>
  <si>
    <t>гр. Габрово</t>
  </si>
  <si>
    <t>гр. Велико Търново</t>
  </si>
  <si>
    <t>гр. Созопол</t>
  </si>
  <si>
    <t>гр. 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</si>
</sst>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left"/>
    </xf>
    <xf numFmtId="0" fontId="0" fillId="0" borderId="1" xfId="0" applyBorder="1" applyAlignment="1">
      <alignment vertical="center"/>
    </xf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7"/>
  <sheetViews>
    <sheetView tabSelected="1" workbookViewId="0">
      <selection activeCell="E31" sqref="E31"/>
    </sheetView>
  </sheetViews>
  <sheetFormatPr defaultRowHeight="15" x14ac:dyDescent="0.25"/>
  <cols>
    <col min="1" max="1" width="7.28515625" customWidth="1"/>
    <col min="2" max="2" width="31.5703125" customWidth="1"/>
    <col min="3" max="3" width="13.28515625" bestFit="1" customWidth="1"/>
    <col min="4" max="5" width="7.85546875" bestFit="1" customWidth="1"/>
    <col min="6" max="6" width="20.140625" bestFit="1" customWidth="1"/>
    <col min="7" max="7" width="14.140625" bestFit="1" customWidth="1"/>
    <col min="9" max="9" width="16.42578125" bestFit="1" customWidth="1"/>
    <col min="10" max="10" width="19" bestFit="1" customWidth="1"/>
    <col min="11" max="11" width="10.7109375" bestFit="1" customWidth="1"/>
    <col min="12" max="12" width="11.5703125" bestFit="1" customWidth="1"/>
  </cols>
  <sheetData>
    <row r="1" spans="2:12" x14ac:dyDescent="0.25">
      <c r="B1" s="22" t="s">
        <v>22</v>
      </c>
      <c r="C1" s="23"/>
      <c r="D1" s="23"/>
      <c r="E1" s="23"/>
      <c r="F1" s="24"/>
      <c r="I1" t="s">
        <v>31</v>
      </c>
    </row>
    <row r="2" spans="2:12" x14ac:dyDescent="0.25">
      <c r="B2" t="s">
        <v>0</v>
      </c>
    </row>
    <row r="3" spans="2:12" x14ac:dyDescent="0.25">
      <c r="B3" t="s">
        <v>23</v>
      </c>
    </row>
    <row r="4" spans="2:12" ht="45" x14ac:dyDescent="0.25">
      <c r="B4" s="7" t="s">
        <v>1</v>
      </c>
      <c r="C4" s="6" t="s">
        <v>2</v>
      </c>
      <c r="D4" s="3" t="s">
        <v>3</v>
      </c>
      <c r="E4" s="3" t="s">
        <v>4</v>
      </c>
      <c r="F4" s="6" t="s">
        <v>5</v>
      </c>
      <c r="I4" s="7" t="s">
        <v>32</v>
      </c>
      <c r="J4" s="13" t="s">
        <v>33</v>
      </c>
      <c r="K4" s="7" t="s">
        <v>35</v>
      </c>
      <c r="L4" s="13" t="s">
        <v>34</v>
      </c>
    </row>
    <row r="5" spans="2:12" x14ac:dyDescent="0.25">
      <c r="B5" s="1" t="s">
        <v>6</v>
      </c>
      <c r="C5" s="7">
        <v>12980</v>
      </c>
      <c r="D5" s="8">
        <f t="shared" ref="D5:D12" si="0">SUM(C5/21)</f>
        <v>618.09523809523807</v>
      </c>
      <c r="E5" s="8">
        <f t="shared" ref="E5:E13" si="1">SUM(D5/12)</f>
        <v>51.507936507936506</v>
      </c>
      <c r="F5" s="8">
        <f t="shared" ref="F5:F12" si="2">C5/21/13</f>
        <v>47.545787545787547</v>
      </c>
      <c r="I5" s="14">
        <v>50</v>
      </c>
      <c r="J5" s="14">
        <v>50</v>
      </c>
      <c r="K5" s="14">
        <v>50</v>
      </c>
      <c r="L5" s="15">
        <v>50</v>
      </c>
    </row>
    <row r="6" spans="2:12" x14ac:dyDescent="0.25">
      <c r="B6" s="1" t="s">
        <v>7</v>
      </c>
      <c r="C6" s="7">
        <v>2000</v>
      </c>
      <c r="D6" s="8">
        <f t="shared" si="0"/>
        <v>95.238095238095241</v>
      </c>
      <c r="E6" s="8">
        <f t="shared" si="1"/>
        <v>7.9365079365079367</v>
      </c>
      <c r="F6" s="8">
        <f t="shared" si="2"/>
        <v>7.3260073260073266</v>
      </c>
    </row>
    <row r="7" spans="2:12" ht="15" customHeight="1" x14ac:dyDescent="0.25">
      <c r="B7" s="16" t="s">
        <v>24</v>
      </c>
      <c r="C7" s="32">
        <v>100</v>
      </c>
      <c r="D7" s="18">
        <f t="shared" si="0"/>
        <v>4.7619047619047619</v>
      </c>
      <c r="E7" s="18">
        <f t="shared" si="1"/>
        <v>0.3968253968253968</v>
      </c>
      <c r="F7" s="18">
        <f t="shared" si="2"/>
        <v>0.36630036630036628</v>
      </c>
    </row>
    <row r="8" spans="2:12" ht="15" customHeight="1" x14ac:dyDescent="0.25">
      <c r="B8" s="17"/>
      <c r="C8" s="33"/>
      <c r="D8" s="19"/>
      <c r="E8" s="19"/>
      <c r="F8" s="19"/>
    </row>
    <row r="9" spans="2:12" x14ac:dyDescent="0.25">
      <c r="B9" s="1" t="s">
        <v>30</v>
      </c>
      <c r="C9" s="7">
        <v>20</v>
      </c>
      <c r="D9" s="8">
        <f t="shared" si="0"/>
        <v>0.95238095238095233</v>
      </c>
      <c r="E9" s="8">
        <f t="shared" si="1"/>
        <v>7.9365079365079361E-2</v>
      </c>
      <c r="F9" s="8">
        <f t="shared" si="2"/>
        <v>7.326007326007325E-2</v>
      </c>
    </row>
    <row r="10" spans="2:12" ht="15" customHeight="1" x14ac:dyDescent="0.25">
      <c r="B10" s="1" t="s">
        <v>8</v>
      </c>
      <c r="C10" s="7">
        <v>250</v>
      </c>
      <c r="D10" s="8">
        <f t="shared" si="0"/>
        <v>11.904761904761905</v>
      </c>
      <c r="E10" s="8">
        <f t="shared" si="1"/>
        <v>0.99206349206349209</v>
      </c>
      <c r="F10" s="8">
        <f t="shared" si="2"/>
        <v>0.91575091575091583</v>
      </c>
    </row>
    <row r="11" spans="2:12" x14ac:dyDescent="0.25">
      <c r="B11" s="1" t="s">
        <v>9</v>
      </c>
      <c r="C11" s="7">
        <v>200</v>
      </c>
      <c r="D11" s="8">
        <f t="shared" si="0"/>
        <v>9.5238095238095237</v>
      </c>
      <c r="E11" s="8">
        <f t="shared" si="1"/>
        <v>0.79365079365079361</v>
      </c>
      <c r="F11" s="8">
        <f t="shared" si="2"/>
        <v>0.73260073260073255</v>
      </c>
    </row>
    <row r="12" spans="2:12" x14ac:dyDescent="0.25">
      <c r="B12" s="1" t="s">
        <v>10</v>
      </c>
      <c r="C12" s="7">
        <v>300</v>
      </c>
      <c r="D12" s="8">
        <f t="shared" si="0"/>
        <v>14.285714285714286</v>
      </c>
      <c r="E12" s="8">
        <f t="shared" si="1"/>
        <v>1.1904761904761905</v>
      </c>
      <c r="F12" s="8">
        <f t="shared" si="2"/>
        <v>1.098901098901099</v>
      </c>
    </row>
    <row r="13" spans="2:12" x14ac:dyDescent="0.25">
      <c r="B13" s="5" t="s">
        <v>11</v>
      </c>
      <c r="C13" s="7">
        <f>SUM(C5:C12)</f>
        <v>15850</v>
      </c>
      <c r="D13" s="8">
        <f>SUM(C13/21)</f>
        <v>754.76190476190482</v>
      </c>
      <c r="E13" s="8">
        <f t="shared" si="1"/>
        <v>62.896825396825399</v>
      </c>
      <c r="F13" s="9">
        <f>C13/21/13</f>
        <v>58.058608058608066</v>
      </c>
      <c r="G13" s="34" t="s">
        <v>13</v>
      </c>
      <c r="H13" s="35"/>
    </row>
    <row r="16" spans="2:12" x14ac:dyDescent="0.25">
      <c r="B16" s="25" t="s">
        <v>25</v>
      </c>
      <c r="C16" s="26"/>
      <c r="D16" s="26"/>
      <c r="E16" s="26"/>
      <c r="F16" s="27"/>
    </row>
    <row r="17" spans="2:8" x14ac:dyDescent="0.25">
      <c r="B17" t="s">
        <v>27</v>
      </c>
    </row>
    <row r="18" spans="2:8" x14ac:dyDescent="0.25">
      <c r="B18" t="s">
        <v>28</v>
      </c>
    </row>
    <row r="19" spans="2:8" ht="45" x14ac:dyDescent="0.25">
      <c r="B19" s="1" t="s">
        <v>1</v>
      </c>
      <c r="C19" s="2" t="s">
        <v>12</v>
      </c>
      <c r="D19" s="3" t="s">
        <v>3</v>
      </c>
      <c r="E19" s="4" t="s">
        <v>4</v>
      </c>
      <c r="F19" s="2" t="s">
        <v>15</v>
      </c>
    </row>
    <row r="20" spans="2:8" x14ac:dyDescent="0.25">
      <c r="B20" s="1" t="s">
        <v>6</v>
      </c>
      <c r="C20" s="7">
        <v>6600</v>
      </c>
      <c r="D20" s="8">
        <f>SUM(C20/22)</f>
        <v>300</v>
      </c>
      <c r="E20" s="8">
        <f>SUM(D20/8)</f>
        <v>37.5</v>
      </c>
      <c r="F20" s="8">
        <f t="shared" ref="F20:F25" si="3">C20/21/9</f>
        <v>34.920634920634917</v>
      </c>
    </row>
    <row r="21" spans="2:8" x14ac:dyDescent="0.25">
      <c r="B21" s="1" t="s">
        <v>7</v>
      </c>
      <c r="C21" s="7">
        <v>400</v>
      </c>
      <c r="D21" s="8">
        <f t="shared" ref="D21:D25" si="4">SUM(C21/22)</f>
        <v>18.181818181818183</v>
      </c>
      <c r="E21" s="8">
        <f t="shared" ref="E21:E25" si="5">SUM(D21/8)</f>
        <v>2.2727272727272729</v>
      </c>
      <c r="F21" s="8">
        <f t="shared" si="3"/>
        <v>2.1164021164021163</v>
      </c>
    </row>
    <row r="22" spans="2:8" ht="15" customHeight="1" x14ac:dyDescent="0.25">
      <c r="B22" s="16" t="s">
        <v>16</v>
      </c>
      <c r="C22" s="28">
        <v>100</v>
      </c>
      <c r="D22" s="20">
        <f t="shared" si="4"/>
        <v>4.5454545454545459</v>
      </c>
      <c r="E22" s="20">
        <f t="shared" si="5"/>
        <v>0.56818181818181823</v>
      </c>
      <c r="F22" s="20">
        <f t="shared" si="3"/>
        <v>0.52910052910052907</v>
      </c>
    </row>
    <row r="23" spans="2:8" x14ac:dyDescent="0.25">
      <c r="B23" s="17"/>
      <c r="C23" s="29"/>
      <c r="D23" s="21"/>
      <c r="E23" s="21"/>
      <c r="F23" s="21"/>
    </row>
    <row r="24" spans="2:8" ht="30" customHeight="1" x14ac:dyDescent="0.25">
      <c r="B24" s="2" t="s">
        <v>26</v>
      </c>
      <c r="C24" s="7">
        <v>20</v>
      </c>
      <c r="D24" s="8">
        <f t="shared" si="4"/>
        <v>0.90909090909090906</v>
      </c>
      <c r="E24" s="8">
        <f t="shared" si="5"/>
        <v>0.11363636363636363</v>
      </c>
      <c r="F24" s="8">
        <f t="shared" si="3"/>
        <v>0.10582010582010581</v>
      </c>
    </row>
    <row r="25" spans="2:8" x14ac:dyDescent="0.25">
      <c r="B25" s="1" t="s">
        <v>8</v>
      </c>
      <c r="C25" s="7">
        <v>100</v>
      </c>
      <c r="D25" s="8">
        <f t="shared" si="4"/>
        <v>4.5454545454545459</v>
      </c>
      <c r="E25" s="8">
        <f t="shared" si="5"/>
        <v>0.56818181818181823</v>
      </c>
      <c r="F25" s="8">
        <f t="shared" si="3"/>
        <v>0.52910052910052907</v>
      </c>
    </row>
    <row r="26" spans="2:8" x14ac:dyDescent="0.25">
      <c r="B26" s="5" t="s">
        <v>11</v>
      </c>
      <c r="C26" s="7">
        <f>SUM(C20:C25)</f>
        <v>7220</v>
      </c>
      <c r="D26" s="8">
        <f>SUM(C26/22)</f>
        <v>328.18181818181819</v>
      </c>
      <c r="E26" s="8">
        <f>SUM(D26/8)</f>
        <v>41.022727272727273</v>
      </c>
      <c r="F26" s="9">
        <f>SUM(F20:F25)</f>
        <v>38.201058201058203</v>
      </c>
      <c r="G26" s="30" t="s">
        <v>14</v>
      </c>
      <c r="H26" s="31"/>
    </row>
    <row r="28" spans="2:8" x14ac:dyDescent="0.25">
      <c r="B28" t="s">
        <v>18</v>
      </c>
    </row>
    <row r="29" spans="2:8" x14ac:dyDescent="0.25">
      <c r="B29" t="s">
        <v>19</v>
      </c>
    </row>
    <row r="30" spans="2:8" ht="75" x14ac:dyDescent="0.25">
      <c r="B30" s="1" t="s">
        <v>1</v>
      </c>
      <c r="C30" s="2" t="s">
        <v>12</v>
      </c>
      <c r="D30" s="3" t="s">
        <v>20</v>
      </c>
      <c r="E30" s="3" t="s">
        <v>21</v>
      </c>
      <c r="F30" s="10"/>
    </row>
    <row r="31" spans="2:8" x14ac:dyDescent="0.25">
      <c r="B31" s="1" t="s">
        <v>6</v>
      </c>
      <c r="C31" s="8">
        <v>2200</v>
      </c>
      <c r="D31" s="8">
        <f>SUM(C31/22)</f>
        <v>100</v>
      </c>
      <c r="E31" s="8">
        <v>36.64</v>
      </c>
      <c r="F31" s="11"/>
    </row>
    <row r="32" spans="2:8" x14ac:dyDescent="0.25">
      <c r="B32" s="1" t="s">
        <v>7</v>
      </c>
      <c r="C32" s="8">
        <v>200</v>
      </c>
      <c r="D32" s="8">
        <f t="shared" ref="D32:D36" si="6">SUM(C32/22)</f>
        <v>9.0909090909090917</v>
      </c>
      <c r="E32" s="8">
        <v>3</v>
      </c>
      <c r="F32" s="11"/>
    </row>
    <row r="33" spans="2:6" x14ac:dyDescent="0.25">
      <c r="B33" s="16" t="s">
        <v>16</v>
      </c>
      <c r="C33" s="18">
        <v>20</v>
      </c>
      <c r="D33" s="20">
        <f>SUM(16.67/22)</f>
        <v>0.7577272727272728</v>
      </c>
      <c r="E33" s="20">
        <v>0</v>
      </c>
      <c r="F33" s="11"/>
    </row>
    <row r="34" spans="2:6" x14ac:dyDescent="0.25">
      <c r="B34" s="17"/>
      <c r="C34" s="19"/>
      <c r="D34" s="21"/>
      <c r="E34" s="21"/>
      <c r="F34" s="11"/>
    </row>
    <row r="35" spans="2:6" ht="30" x14ac:dyDescent="0.25">
      <c r="B35" s="2" t="s">
        <v>17</v>
      </c>
      <c r="C35" s="8">
        <v>10</v>
      </c>
      <c r="D35" s="8">
        <f>SUM(C35/22)</f>
        <v>0.45454545454545453</v>
      </c>
      <c r="E35" s="8">
        <f t="shared" ref="E35" si="7">SUM(D35/2)</f>
        <v>0.22727272727272727</v>
      </c>
      <c r="F35" s="11"/>
    </row>
    <row r="36" spans="2:6" x14ac:dyDescent="0.25">
      <c r="B36" s="1" t="s">
        <v>8</v>
      </c>
      <c r="C36" s="8">
        <f>100/3</f>
        <v>33.333333333333336</v>
      </c>
      <c r="D36" s="8">
        <f t="shared" si="6"/>
        <v>1.5151515151515154</v>
      </c>
      <c r="E36" s="8">
        <v>0</v>
      </c>
      <c r="F36" s="11"/>
    </row>
    <row r="37" spans="2:6" x14ac:dyDescent="0.25">
      <c r="B37" s="5" t="s">
        <v>11</v>
      </c>
      <c r="C37" s="8">
        <f>SUM(C31:C36)</f>
        <v>2463.3333333333335</v>
      </c>
      <c r="D37" s="8">
        <f>SUM(C37/22)</f>
        <v>111.96969696969698</v>
      </c>
      <c r="E37" s="9">
        <f>SUM(E31:E36)</f>
        <v>39.867272727272727</v>
      </c>
      <c r="F37" s="12" t="s">
        <v>29</v>
      </c>
    </row>
  </sheetData>
  <mergeCells count="18">
    <mergeCell ref="G26:H26"/>
    <mergeCell ref="C7:C8"/>
    <mergeCell ref="D7:D8"/>
    <mergeCell ref="E7:E8"/>
    <mergeCell ref="F7:F8"/>
    <mergeCell ref="G13:H13"/>
    <mergeCell ref="B33:B34"/>
    <mergeCell ref="C33:C34"/>
    <mergeCell ref="D33:D34"/>
    <mergeCell ref="E33:E34"/>
    <mergeCell ref="B1:F1"/>
    <mergeCell ref="B7:B8"/>
    <mergeCell ref="B16:F16"/>
    <mergeCell ref="B22:B23"/>
    <mergeCell ref="C22:C23"/>
    <mergeCell ref="D22:D23"/>
    <mergeCell ref="E22:E23"/>
    <mergeCell ref="F22:F2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2022-02-18T13:10:07Z</dcterms:modified>
</cp:coreProperties>
</file>