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-Hristova\Documents\Reshenia\2026\"/>
    </mc:Choice>
  </mc:AlternateContent>
  <xr:revisionPtr revIDLastSave="0" documentId="13_ncr:1_{DEBD7A9C-737C-4165-A0CE-24BA1CAFB0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-2026" sheetId="1" r:id="rId1"/>
  </sheets>
  <externalReferences>
    <externalReference r:id="rId2"/>
  </externalReferences>
  <definedNames>
    <definedName name="ebk">[1]lists!$A$2:$A$266</definedName>
    <definedName name="muninfo">[1]lists!$A$2:$D$266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5" i="1" l="1"/>
  <c r="E54" i="1"/>
  <c r="A54" i="1"/>
  <c r="E53" i="1"/>
  <c r="A53" i="1"/>
  <c r="K52" i="1"/>
  <c r="A52" i="1"/>
  <c r="K51" i="1"/>
  <c r="K50" i="1" s="1"/>
  <c r="K55" i="1" s="1"/>
  <c r="J51" i="1"/>
  <c r="I51" i="1"/>
  <c r="G51" i="1"/>
  <c r="A51" i="1"/>
  <c r="A50" i="1"/>
  <c r="E48" i="1"/>
  <c r="A48" i="1"/>
  <c r="E47" i="1"/>
  <c r="E46" i="1" s="1"/>
  <c r="A47" i="1"/>
  <c r="K46" i="1"/>
  <c r="J46" i="1"/>
  <c r="I46" i="1"/>
  <c r="H46" i="1"/>
  <c r="G46" i="1"/>
  <c r="F46" i="1"/>
  <c r="A46" i="1"/>
  <c r="I44" i="1"/>
  <c r="E44" i="1"/>
  <c r="A44" i="1"/>
  <c r="H43" i="1"/>
  <c r="E43" i="1"/>
  <c r="A43" i="1"/>
  <c r="K42" i="1"/>
  <c r="J42" i="1"/>
  <c r="I42" i="1"/>
  <c r="H42" i="1"/>
  <c r="G42" i="1"/>
  <c r="F42" i="1"/>
  <c r="A42" i="1"/>
  <c r="H40" i="1"/>
  <c r="H52" i="1" s="1"/>
  <c r="F40" i="1"/>
  <c r="F38" i="1" s="1"/>
  <c r="A40" i="1"/>
  <c r="F39" i="1"/>
  <c r="E39" i="1"/>
  <c r="A39" i="1"/>
  <c r="K38" i="1"/>
  <c r="J38" i="1"/>
  <c r="I38" i="1"/>
  <c r="G38" i="1"/>
  <c r="A38" i="1"/>
  <c r="I36" i="1"/>
  <c r="I34" i="1" s="1"/>
  <c r="H36" i="1"/>
  <c r="E36" i="1" s="1"/>
  <c r="A36" i="1"/>
  <c r="H35" i="1"/>
  <c r="H34" i="1" s="1"/>
  <c r="E35" i="1"/>
  <c r="A35" i="1"/>
  <c r="K34" i="1"/>
  <c r="J34" i="1"/>
  <c r="G34" i="1"/>
  <c r="F34" i="1"/>
  <c r="A34" i="1"/>
  <c r="F32" i="1"/>
  <c r="E32" i="1" s="1"/>
  <c r="A32" i="1"/>
  <c r="F31" i="1"/>
  <c r="E31" i="1" s="1"/>
  <c r="A31" i="1"/>
  <c r="K30" i="1"/>
  <c r="J30" i="1"/>
  <c r="I30" i="1"/>
  <c r="H30" i="1"/>
  <c r="G30" i="1"/>
  <c r="A30" i="1"/>
  <c r="E28" i="1"/>
  <c r="A28" i="1"/>
  <c r="E27" i="1"/>
  <c r="A27" i="1"/>
  <c r="K26" i="1"/>
  <c r="J26" i="1"/>
  <c r="I26" i="1"/>
  <c r="H26" i="1"/>
  <c r="G26" i="1"/>
  <c r="F26" i="1"/>
  <c r="A26" i="1"/>
  <c r="J24" i="1"/>
  <c r="J22" i="1" s="1"/>
  <c r="G24" i="1"/>
  <c r="G52" i="1" s="1"/>
  <c r="A24" i="1"/>
  <c r="E23" i="1"/>
  <c r="A23" i="1"/>
  <c r="K22" i="1"/>
  <c r="I22" i="1"/>
  <c r="H22" i="1"/>
  <c r="F22" i="1"/>
  <c r="A22" i="1"/>
  <c r="J20" i="1"/>
  <c r="J18" i="1" s="1"/>
  <c r="B20" i="1"/>
  <c r="B24" i="1" s="1"/>
  <c r="B28" i="1" s="1"/>
  <c r="B32" i="1" s="1"/>
  <c r="B36" i="1" s="1"/>
  <c r="B40" i="1" s="1"/>
  <c r="B44" i="1" s="1"/>
  <c r="B48" i="1" s="1"/>
  <c r="B52" i="1" s="1"/>
  <c r="A20" i="1"/>
  <c r="E19" i="1"/>
  <c r="B19" i="1"/>
  <c r="B23" i="1" s="1"/>
  <c r="B27" i="1" s="1"/>
  <c r="B31" i="1" s="1"/>
  <c r="B35" i="1" s="1"/>
  <c r="B39" i="1" s="1"/>
  <c r="B43" i="1" s="1"/>
  <c r="B47" i="1" s="1"/>
  <c r="B51" i="1" s="1"/>
  <c r="A19" i="1"/>
  <c r="K18" i="1"/>
  <c r="I18" i="1"/>
  <c r="H18" i="1"/>
  <c r="G18" i="1"/>
  <c r="F18" i="1"/>
  <c r="B18" i="1"/>
  <c r="B22" i="1" s="1"/>
  <c r="B26" i="1" s="1"/>
  <c r="B30" i="1" s="1"/>
  <c r="B34" i="1" s="1"/>
  <c r="B38" i="1" s="1"/>
  <c r="B42" i="1" s="1"/>
  <c r="B46" i="1" s="1"/>
  <c r="B50" i="1" s="1"/>
  <c r="A18" i="1"/>
  <c r="E16" i="1"/>
  <c r="A16" i="1"/>
  <c r="H15" i="1"/>
  <c r="H51" i="1" s="1"/>
  <c r="A15" i="1"/>
  <c r="K14" i="1"/>
  <c r="J14" i="1"/>
  <c r="I14" i="1"/>
  <c r="H14" i="1"/>
  <c r="G14" i="1"/>
  <c r="F14" i="1"/>
  <c r="A14" i="1"/>
  <c r="A10" i="1"/>
  <c r="E3" i="1"/>
  <c r="E2" i="1"/>
  <c r="E15" i="1" l="1"/>
  <c r="E14" i="1" s="1"/>
  <c r="E20" i="1"/>
  <c r="E18" i="1" s="1"/>
  <c r="E24" i="1"/>
  <c r="E22" i="1" s="1"/>
  <c r="E40" i="1"/>
  <c r="H50" i="1"/>
  <c r="H55" i="1" s="1"/>
  <c r="E30" i="1"/>
  <c r="E38" i="1"/>
  <c r="E34" i="1"/>
  <c r="H38" i="1"/>
  <c r="G22" i="1"/>
  <c r="E26" i="1"/>
  <c r="E42" i="1"/>
  <c r="G50" i="1"/>
  <c r="G55" i="1" s="1"/>
  <c r="F51" i="1"/>
  <c r="I52" i="1"/>
  <c r="I50" i="1" s="1"/>
  <c r="I55" i="1" s="1"/>
  <c r="J52" i="1"/>
  <c r="J50" i="1" s="1"/>
  <c r="J55" i="1" s="1"/>
  <c r="F52" i="1"/>
  <c r="E52" i="1" s="1"/>
  <c r="F30" i="1"/>
  <c r="E51" i="1" l="1"/>
  <c r="E50" i="1" s="1"/>
  <c r="F50" i="1"/>
  <c r="F55" i="1" s="1"/>
  <c r="E5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j.dzhambazova</author>
  </authors>
  <commentList>
    <comment ref="G15" authorId="0" shapeId="0" xr:uid="{00000000-0006-0000-0000-000001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избори</t>
        </r>
      </text>
    </comment>
    <comment ref="I16" authorId="0" shapeId="0" xr:uid="{00000000-0006-0000-0000-000002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3113-пленарна зала-12271 евро
3113-фасади и покриев на сгр. На ул.Цариброд №3</t>
        </r>
      </text>
    </comment>
    <comment ref="J19" authorId="0" shapeId="0" xr:uid="{00000000-0006-0000-0000-000003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Дейности за осигуряване проводимостта на речното корито на р. Русенски лом:  ЕТАП 2, УЧАСТЪК 1 
фонд Бедствия</t>
        </r>
      </text>
    </comment>
    <comment ref="F20" authorId="0" shapeId="0" xr:uid="{00000000-0006-0000-0000-000004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ИТП за ремонт на основен изпускател на яз. Тетово-6391;
ИТП за реконструкция и хидротехническо съоръжение (шлюза) в с. Басарбово - 40597; ИТП за защита на населението чрез изграждане на ХТС село Николово, местност Гагаля - 35790.;  ХТС Укрепване скатен откос по републикански път III-501, Русе-Иваново-Две могили-Бяла-1534 /д-ст/283
Камери за засичане на скорост на автомобили- 2 бр. -71581+1330 климатик 24 000 бту /d-st-239/
</t>
        </r>
      </text>
    </comment>
    <comment ref="J20" authorId="0" shapeId="0" xr:uid="{00000000-0006-0000-0000-000005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АВТОВИШКА 245 421евро ОТПАДА от Приватизация
Целеви §3113-ПО-2023=50000 лв./25565 евро/  Проектиране и изграждане на водосток в с. Просена, ул. Батак </t>
        </r>
      </text>
    </comment>
    <comment ref="K20" authorId="0" shapeId="0" xr:uid="{00000000-0006-0000-0000-000006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Целеви §3113-ПО-2023=50000 лв.  Проектиране и изграждане на водосток в с. Просена, ул. Батак,</t>
        </r>
      </text>
    </comment>
    <comment ref="G23" authorId="0" shapeId="0" xr:uid="{00000000-0006-0000-0000-000007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389 дейност трансп.субс. §3128</t>
        </r>
      </text>
    </comment>
    <comment ref="G24" authorId="0" shapeId="0" xr:uid="{00000000-0006-0000-0000-000008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§3118 - физк. салон и топла връзка за ОУ Никола Обретенов получени с ПМС 309 2024 г.</t>
        </r>
      </text>
    </comment>
    <comment ref="I24" authorId="0" shapeId="0" xr:uid="{00000000-0006-0000-0000-000009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Нова ДГ §3113 останалите до 296864 от приватизация</t>
        </r>
      </text>
    </comment>
    <comment ref="K24" authorId="0" shapeId="0" xr:uid="{00000000-0006-0000-0000-00000A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Спортна зала В.Левски §3113-169981; 3118 - 484014 </t>
        </r>
      </text>
    </comment>
    <comment ref="G27" authorId="0" shapeId="0" xr:uid="{00000000-0006-0000-0000-00000B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Правоимащи болни</t>
        </r>
      </text>
    </comment>
    <comment ref="G31" authorId="0" shapeId="0" xr:uid="{00000000-0006-0000-0000-00000C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Транспортна субс §3128-753776; 7545-ПВЗ; Присъдена издръжка - 33406лв.</t>
        </r>
      </text>
    </comment>
    <comment ref="J31" authorId="0" shapeId="0" xr:uid="{00000000-0006-0000-0000-00000D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Кризисен център Дарение от уницеф, Коледа в сърцето -1322 евро</t>
        </r>
      </text>
    </comment>
    <comment ref="F32" authorId="0" shapeId="0" xr:uid="{00000000-0006-0000-0000-00000E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печка, бойлер, увел. Ст-ста на топла връзка -Дом.Милосърдие,
пожароизв.за Дом Възраждане, </t>
        </r>
      </text>
    </comment>
    <comment ref="H32" authorId="0" shapeId="0" xr:uid="{00000000-0006-0000-0000-00000F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Преустр. На кухня на ул. Никола Вапцаров №20 - 5284 евро, Електропарен казан 200 л -7669 евро автомобили 2бр. -44833 евро
</t>
        </r>
      </text>
    </comment>
    <comment ref="J32" authorId="0" shapeId="0" xr:uid="{00000000-0006-0000-0000-000010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ПРОЕКТИРАНЕ Основен ремонт и реконструкция на ДСХ „Възраждане“ - УПИ1-102, кв.337, ул. "Алеи Възраждане"№86</t>
        </r>
      </text>
    </comment>
    <comment ref="I35" authorId="0" shapeId="0" xr:uid="{00000000-0006-0000-0000-000011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Текущ ремонт на кръстовище между улиците Слатинска и Индустриален парк финансиране по договор с Правителството на РБ /59501 лв. - КР за изграждане на тротоари в м. Слатина/</t>
        </r>
      </text>
    </comment>
    <comment ref="H36" authorId="0" shapeId="0" xr:uid="{00000000-0006-0000-0000-000012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анализатор диметиламин -132000
</t>
        </r>
      </text>
    </comment>
    <comment ref="I36" authorId="0" shapeId="0" xr:uid="{00000000-0006-0000-0000-000013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6101 - водопровод Гоце Делчев-4701 евро
1994 евро СС в вх.простр. Чародейка юг кв.604
</t>
        </r>
      </text>
    </comment>
    <comment ref="H39" authorId="0" shapeId="0" xr:uid="{00000000-0006-0000-0000-000014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ПО ММД</t>
        </r>
      </text>
    </comment>
    <comment ref="H40" authorId="0" shapeId="0" xr:uid="{00000000-0006-0000-0000-000015000000}">
      <text>
        <r>
          <rPr>
            <b/>
            <sz val="9"/>
            <color indexed="81"/>
            <rFont val="Segoe UI"/>
            <family val="2"/>
            <charset val="204"/>
          </rPr>
          <t xml:space="preserve">j.dzhambazova:
</t>
        </r>
        <r>
          <rPr>
            <sz val="9"/>
            <color indexed="81"/>
            <rFont val="Segoe UI"/>
            <family val="2"/>
            <charset val="204"/>
          </rPr>
          <t xml:space="preserve"> пълноцветни мултифункционални външни периметрови LED екрани -58799</t>
        </r>
      </text>
    </comment>
    <comment ref="I40" authorId="0" shapeId="0" xr:uid="{00000000-0006-0000-0000-000016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ИТП на паметник на Свободата-33377 евро; Реставрация и консервация на покрива и главните фасади на доходно; Ремонт на срадата на КДК; 2х30678 евро спортни игрища; скейт площ.; Върнати 25 г. 50 528 лв.; </t>
        </r>
      </text>
    </comment>
    <comment ref="F43" authorId="0" shapeId="0" xr:uid="{00000000-0006-0000-0000-000017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ЦЕЛЕВИ §3128-субс.вътрешноградски и междуселищни пътнически превози §4301</t>
        </r>
      </text>
    </comment>
    <comment ref="I44" authorId="0" shapeId="0" xr:uid="{00000000-0006-0000-0000-000018000000}">
      <text>
        <r>
          <rPr>
            <b/>
            <sz val="9"/>
            <color indexed="81"/>
            <rFont val="Segoe UI"/>
            <family val="2"/>
            <charset val="204"/>
          </rPr>
          <t>j.dzhambazova:</t>
        </r>
        <r>
          <rPr>
            <sz val="9"/>
            <color indexed="81"/>
            <rFont val="Segoe UI"/>
            <family val="2"/>
            <charset val="204"/>
          </rPr>
          <t xml:space="preserve">
§3113-ремонт на общинска пътна мрежа, проектиране на енерг.еф. ОДЦКИ</t>
        </r>
      </text>
    </comment>
  </commentList>
</comments>
</file>

<file path=xl/sharedStrings.xml><?xml version="1.0" encoding="utf-8"?>
<sst xmlns="http://schemas.openxmlformats.org/spreadsheetml/2006/main" count="55" uniqueCount="34">
  <si>
    <t>за скриване</t>
  </si>
  <si>
    <t>Код по ЕБК:</t>
  </si>
  <si>
    <t>Община:</t>
  </si>
  <si>
    <t xml:space="preserve">Област: </t>
  </si>
  <si>
    <t>Кмет:ПЕНЧО МИЛКОВ</t>
  </si>
  <si>
    <t xml:space="preserve">            (име, фамилия)</t>
  </si>
  <si>
    <t>С П Р А В К А</t>
  </si>
  <si>
    <t>за разпределение на средствата от преходния остатък от 2025 г.</t>
  </si>
  <si>
    <t>/ в евро/</t>
  </si>
  <si>
    <t>№ по ред</t>
  </si>
  <si>
    <t>ФУНКЦИЯ/РАЗДЕЛ/ПОДРАЗДЕЛ ОТ ЕБК</t>
  </si>
  <si>
    <t>ОБЩО</t>
  </si>
  <si>
    <t>в това число:</t>
  </si>
  <si>
    <t>Държавни дейности</t>
  </si>
  <si>
    <t>в т.ч. целеви средства</t>
  </si>
  <si>
    <t>Местни дейности</t>
  </si>
  <si>
    <t>Дофинан-сиране</t>
  </si>
  <si>
    <t>Общи държавни служби - всичко:</t>
  </si>
  <si>
    <t>в т.ч.       - текущи разходи</t>
  </si>
  <si>
    <t xml:space="preserve">                - капиталови разходи</t>
  </si>
  <si>
    <t>Отбрана и сигурност - всичко:</t>
  </si>
  <si>
    <t>Образование - всичко:</t>
  </si>
  <si>
    <t>Здравеопазване - всичко:</t>
  </si>
  <si>
    <t>Социално осигуряване, подпомагане и грижи - всичко:</t>
  </si>
  <si>
    <t>Жилищно строителство, благоустройство, комунално с -во и опазване на ок.среда всичко:</t>
  </si>
  <si>
    <t>Култура, спорт, почивни дейности и религиозно дело - всичко:</t>
  </si>
  <si>
    <t>Икономически дейности и услуги - всичко:</t>
  </si>
  <si>
    <t>Разходи, некласифицирани в другите разходи - всичко:</t>
  </si>
  <si>
    <r>
      <t>ОБЩО</t>
    </r>
    <r>
      <rPr>
        <b/>
        <sz val="12"/>
        <color indexed="10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РАЗХОДИ:</t>
    </r>
  </si>
  <si>
    <t>Позиции от раздела за Финансиране на бюджетното салдо</t>
  </si>
  <si>
    <t xml:space="preserve">Позиции от подразделите Трансфери и Временни безлихвени заеми </t>
  </si>
  <si>
    <t>ОБЩО РАЗПРЕДЕЛЕН ПРЕХОДЕН ОСТАТЪК</t>
  </si>
  <si>
    <t>ПРЕДСЕДАТЕЛ:</t>
  </si>
  <si>
    <t xml:space="preserve">                /акад. Христо Белоев, дтн/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</si>
</sst>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b/>
      <sz val="9"/>
      <color indexed="81"/>
      <name val="Segoe UI"/>
      <family val="2"/>
      <charset val="204"/>
    </font>
    <font>
      <sz val="9"/>
      <color indexed="81"/>
      <name val="Segoe U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5">
    <xf numFmtId="0" fontId="0" fillId="0" borderId="0" xfId="0"/>
    <xf numFmtId="0" fontId="1" fillId="2" borderId="0" xfId="0" applyFont="1" applyFill="1"/>
    <xf numFmtId="0" fontId="1" fillId="0" borderId="0" xfId="0" applyFont="1"/>
    <xf numFmtId="0" fontId="2" fillId="0" borderId="0" xfId="0" applyFont="1" applyAlignment="1" applyProtection="1">
      <alignment horizontal="right"/>
      <protection locked="0"/>
    </xf>
    <xf numFmtId="0" fontId="2" fillId="3" borderId="0" xfId="0" applyFont="1" applyFill="1" applyAlignment="1" applyProtection="1">
      <alignment horizontal="left"/>
      <protection locked="0"/>
    </xf>
    <xf numFmtId="0" fontId="3" fillId="0" borderId="0" xfId="0" applyFont="1"/>
    <xf numFmtId="0" fontId="2" fillId="0" borderId="0" xfId="0" applyFont="1" applyProtection="1">
      <protection locked="0"/>
    </xf>
    <xf numFmtId="0" fontId="1" fillId="4" borderId="0" xfId="0" applyFont="1" applyFill="1"/>
    <xf numFmtId="0" fontId="2" fillId="3" borderId="0" xfId="0" applyFont="1" applyFill="1" applyAlignment="1">
      <alignment horizontal="left"/>
    </xf>
    <xf numFmtId="0" fontId="5" fillId="0" borderId="0" xfId="0" applyFont="1"/>
    <xf numFmtId="0" fontId="3" fillId="0" borderId="0" xfId="0" applyFont="1" applyAlignment="1">
      <alignment horizontal="right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5" xfId="1" applyFont="1" applyBorder="1" applyAlignment="1">
      <alignment vertical="center" wrapText="1"/>
    </xf>
    <xf numFmtId="3" fontId="2" fillId="0" borderId="5" xfId="1" applyNumberFormat="1" applyFont="1" applyBorder="1" applyAlignment="1">
      <alignment vertical="center" wrapText="1"/>
    </xf>
    <xf numFmtId="3" fontId="2" fillId="0" borderId="6" xfId="1" applyNumberFormat="1" applyFont="1" applyBorder="1" applyAlignment="1">
      <alignment vertical="center" wrapText="1"/>
    </xf>
    <xf numFmtId="0" fontId="1" fillId="0" borderId="7" xfId="0" applyFont="1" applyBorder="1"/>
    <xf numFmtId="0" fontId="3" fillId="0" borderId="8" xfId="0" applyFont="1" applyBorder="1"/>
    <xf numFmtId="3" fontId="6" fillId="0" borderId="8" xfId="0" applyNumberFormat="1" applyFont="1" applyBorder="1"/>
    <xf numFmtId="3" fontId="1" fillId="3" borderId="8" xfId="0" applyNumberFormat="1" applyFont="1" applyFill="1" applyBorder="1" applyProtection="1">
      <protection locked="0"/>
    </xf>
    <xf numFmtId="3" fontId="1" fillId="3" borderId="9" xfId="0" applyNumberFormat="1" applyFont="1" applyFill="1" applyBorder="1" applyProtection="1">
      <protection locked="0"/>
    </xf>
    <xf numFmtId="0" fontId="1" fillId="0" borderId="10" xfId="0" applyFont="1" applyBorder="1"/>
    <xf numFmtId="0" fontId="3" fillId="0" borderId="11" xfId="0" applyFont="1" applyBorder="1"/>
    <xf numFmtId="3" fontId="6" fillId="0" borderId="11" xfId="0" applyNumberFormat="1" applyFont="1" applyBorder="1"/>
    <xf numFmtId="3" fontId="1" fillId="3" borderId="11" xfId="0" applyNumberFormat="1" applyFont="1" applyFill="1" applyBorder="1" applyProtection="1">
      <protection locked="0"/>
    </xf>
    <xf numFmtId="3" fontId="1" fillId="3" borderId="12" xfId="0" applyNumberFormat="1" applyFont="1" applyFill="1" applyBorder="1" applyProtection="1">
      <protection locked="0"/>
    </xf>
    <xf numFmtId="0" fontId="1" fillId="5" borderId="7" xfId="0" applyFont="1" applyFill="1" applyBorder="1"/>
    <xf numFmtId="0" fontId="1" fillId="5" borderId="8" xfId="0" applyFont="1" applyFill="1" applyBorder="1"/>
    <xf numFmtId="0" fontId="1" fillId="5" borderId="9" xfId="0" applyFont="1" applyFill="1" applyBorder="1"/>
    <xf numFmtId="0" fontId="1" fillId="5" borderId="13" xfId="0" applyFont="1" applyFill="1" applyBorder="1"/>
    <xf numFmtId="0" fontId="1" fillId="5" borderId="14" xfId="0" applyFont="1" applyFill="1" applyBorder="1"/>
    <xf numFmtId="0" fontId="1" fillId="5" borderId="15" xfId="0" applyFont="1" applyFill="1" applyBorder="1"/>
    <xf numFmtId="0" fontId="1" fillId="5" borderId="16" xfId="0" applyFont="1" applyFill="1" applyBorder="1"/>
    <xf numFmtId="0" fontId="3" fillId="5" borderId="17" xfId="0" applyFont="1" applyFill="1" applyBorder="1"/>
    <xf numFmtId="0" fontId="6" fillId="5" borderId="17" xfId="0" applyFont="1" applyFill="1" applyBorder="1"/>
    <xf numFmtId="0" fontId="1" fillId="5" borderId="17" xfId="0" applyFont="1" applyFill="1" applyBorder="1"/>
    <xf numFmtId="0" fontId="1" fillId="5" borderId="18" xfId="0" applyFont="1" applyFill="1" applyBorder="1"/>
    <xf numFmtId="0" fontId="1" fillId="0" borderId="4" xfId="0" applyFont="1" applyBorder="1"/>
    <xf numFmtId="0" fontId="2" fillId="0" borderId="5" xfId="0" applyFont="1" applyBorder="1"/>
    <xf numFmtId="0" fontId="2" fillId="0" borderId="8" xfId="0" applyFont="1" applyBorder="1"/>
    <xf numFmtId="3" fontId="6" fillId="0" borderId="9" xfId="0" applyNumberFormat="1" applyFont="1" applyBorder="1"/>
    <xf numFmtId="0" fontId="2" fillId="0" borderId="11" xfId="0" applyFont="1" applyBorder="1"/>
    <xf numFmtId="3" fontId="6" fillId="0" borderId="12" xfId="0" applyNumberFormat="1" applyFont="1" applyBorder="1"/>
    <xf numFmtId="0" fontId="1" fillId="0" borderId="19" xfId="0" applyFont="1" applyBorder="1"/>
    <xf numFmtId="0" fontId="2" fillId="0" borderId="20" xfId="1" applyFont="1" applyBorder="1" applyAlignment="1">
      <alignment vertical="center" wrapText="1"/>
    </xf>
    <xf numFmtId="3" fontId="6" fillId="0" borderId="20" xfId="0" applyNumberFormat="1" applyFont="1" applyBorder="1"/>
    <xf numFmtId="3" fontId="1" fillId="3" borderId="20" xfId="0" applyNumberFormat="1" applyFont="1" applyFill="1" applyBorder="1" applyProtection="1">
      <protection locked="0"/>
    </xf>
    <xf numFmtId="3" fontId="1" fillId="3" borderId="21" xfId="0" applyNumberFormat="1" applyFont="1" applyFill="1" applyBorder="1" applyProtection="1">
      <protection locked="0"/>
    </xf>
    <xf numFmtId="0" fontId="1" fillId="0" borderId="22" xfId="0" applyFont="1" applyBorder="1"/>
    <xf numFmtId="0" fontId="2" fillId="0" borderId="23" xfId="1" applyFont="1" applyBorder="1" applyAlignment="1">
      <alignment vertical="center" wrapText="1"/>
    </xf>
    <xf numFmtId="3" fontId="6" fillId="0" borderId="23" xfId="0" applyNumberFormat="1" applyFont="1" applyBorder="1"/>
    <xf numFmtId="3" fontId="6" fillId="0" borderId="24" xfId="0" applyNumberFormat="1" applyFont="1" applyBorder="1"/>
    <xf numFmtId="0" fontId="2" fillId="0" borderId="0" xfId="1" applyFont="1" applyAlignment="1">
      <alignment vertical="center" wrapText="1"/>
    </xf>
    <xf numFmtId="3" fontId="6" fillId="0" borderId="0" xfId="0" applyNumberFormat="1" applyFont="1"/>
    <xf numFmtId="0" fontId="2" fillId="0" borderId="0" xfId="0" applyFont="1"/>
    <xf numFmtId="0" fontId="6" fillId="0" borderId="0" xfId="0" applyFont="1"/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Alignment="1">
      <alignment horizontal="center" vertical="top"/>
    </xf>
    <xf numFmtId="0" fontId="8" fillId="4" borderId="0" xfId="0" applyFont="1" applyFill="1" applyAlignment="1">
      <alignment horizontal="left" vertical="center" wrapText="1"/>
    </xf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</cellXfs>
  <cellStyles count="2">
    <cellStyle name="Normal_Sheet2" xfId="1" xr:uid="{00000000-0005-0000-0000-000000000000}"/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.dzhambazova.RUSE/Desktop/2026/&#1055;&#1088;&#1080;&#1083;&#1086;&#1078;&#1077;&#1085;&#1080;&#1077;%20&#8470;1&#1041;_&#1057;&#1087;&#1088;&#1072;&#1074;&#1082;&#1072;%20&#1079;&#1072;%20&#1088;&#1072;&#1079;&#1087;&#1088;&#1077;&#1076;&#1077;&#1083;&#1077;&#1085;&#1080;&#1077;%20&#1085;&#1072;%20&#1087;&#1088;&#1077;&#1093;&#1086;&#1076;&#1085;&#1080;&#1103;%20&#1086;&#1089;&#1090;&#1072;&#1090;&#1072;&#1090;&#1098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2-2023"/>
      <sheetName val="2023-2024"/>
      <sheetName val="2024-2025"/>
      <sheetName val="2025-2026"/>
      <sheetName val="lists"/>
    </sheetNames>
    <sheetDataSet>
      <sheetData sheetId="0"/>
      <sheetData sheetId="1"/>
      <sheetData sheetId="2"/>
      <sheetData sheetId="3"/>
      <sheetData sheetId="4">
        <row r="2">
          <cell r="A2">
            <v>5101</v>
          </cell>
          <cell r="B2" t="str">
            <v>Банско</v>
          </cell>
          <cell r="C2" t="str">
            <v>Югозападен район</v>
          </cell>
          <cell r="D2" t="str">
            <v>Благоевград</v>
          </cell>
        </row>
        <row r="3">
          <cell r="A3">
            <v>5102</v>
          </cell>
          <cell r="B3" t="str">
            <v>Белица</v>
          </cell>
          <cell r="C3" t="str">
            <v>Югозападен район</v>
          </cell>
          <cell r="D3" t="str">
            <v>Благоевград</v>
          </cell>
        </row>
        <row r="4">
          <cell r="A4">
            <v>5103</v>
          </cell>
          <cell r="B4" t="str">
            <v>Благоевград</v>
          </cell>
          <cell r="C4" t="str">
            <v>Югозападен район</v>
          </cell>
          <cell r="D4" t="str">
            <v>Благоевград</v>
          </cell>
        </row>
        <row r="5">
          <cell r="A5">
            <v>5104</v>
          </cell>
          <cell r="B5" t="str">
            <v>Гоце Делчев</v>
          </cell>
          <cell r="C5" t="str">
            <v>Югозападен район</v>
          </cell>
          <cell r="D5" t="str">
            <v>Благоевград</v>
          </cell>
        </row>
        <row r="6">
          <cell r="A6">
            <v>5105</v>
          </cell>
          <cell r="B6" t="str">
            <v>Гърмен</v>
          </cell>
          <cell r="C6" t="str">
            <v>Югозападен район</v>
          </cell>
          <cell r="D6" t="str">
            <v>Благоевград</v>
          </cell>
        </row>
        <row r="7">
          <cell r="A7">
            <v>5106</v>
          </cell>
          <cell r="B7" t="str">
            <v>Кресна</v>
          </cell>
          <cell r="C7" t="str">
            <v>Югозападен район</v>
          </cell>
          <cell r="D7" t="str">
            <v>Благоевград</v>
          </cell>
        </row>
        <row r="8">
          <cell r="A8">
            <v>5107</v>
          </cell>
          <cell r="B8" t="str">
            <v>Петрич</v>
          </cell>
          <cell r="C8" t="str">
            <v>Югозападен район</v>
          </cell>
          <cell r="D8" t="str">
            <v>Благоевград</v>
          </cell>
        </row>
        <row r="9">
          <cell r="A9">
            <v>5108</v>
          </cell>
          <cell r="B9" t="str">
            <v>Разлог</v>
          </cell>
          <cell r="C9" t="str">
            <v>Югозападен район</v>
          </cell>
          <cell r="D9" t="str">
            <v>Благоевград</v>
          </cell>
        </row>
        <row r="10">
          <cell r="A10">
            <v>5109</v>
          </cell>
          <cell r="B10" t="str">
            <v>Сандански</v>
          </cell>
          <cell r="C10" t="str">
            <v>Югозападен район</v>
          </cell>
          <cell r="D10" t="str">
            <v>Благоевград</v>
          </cell>
        </row>
        <row r="11">
          <cell r="A11">
            <v>5110</v>
          </cell>
          <cell r="B11" t="str">
            <v>Сатовча</v>
          </cell>
          <cell r="C11" t="str">
            <v>Югозападен район</v>
          </cell>
          <cell r="D11" t="str">
            <v>Благоевград</v>
          </cell>
        </row>
        <row r="12">
          <cell r="A12">
            <v>5111</v>
          </cell>
          <cell r="B12" t="str">
            <v>Симитли</v>
          </cell>
          <cell r="C12" t="str">
            <v>Югозападен район</v>
          </cell>
          <cell r="D12" t="str">
            <v>Благоевград</v>
          </cell>
        </row>
        <row r="13">
          <cell r="A13">
            <v>5112</v>
          </cell>
          <cell r="B13" t="str">
            <v>Струмяни</v>
          </cell>
          <cell r="C13" t="str">
            <v>Югозападен район</v>
          </cell>
          <cell r="D13" t="str">
            <v>Благоевград</v>
          </cell>
        </row>
        <row r="14">
          <cell r="A14">
            <v>5113</v>
          </cell>
          <cell r="B14" t="str">
            <v>Хаджидимово</v>
          </cell>
          <cell r="C14" t="str">
            <v>Югозападен район</v>
          </cell>
          <cell r="D14" t="str">
            <v>Благоевград</v>
          </cell>
        </row>
        <row r="15">
          <cell r="A15">
            <v>5114</v>
          </cell>
          <cell r="B15" t="str">
            <v>Якоруда</v>
          </cell>
          <cell r="C15" t="str">
            <v>Югозападен район</v>
          </cell>
          <cell r="D15" t="str">
            <v>Благоевград</v>
          </cell>
        </row>
        <row r="16">
          <cell r="A16">
            <v>5201</v>
          </cell>
          <cell r="B16" t="str">
            <v>Айтос</v>
          </cell>
          <cell r="C16" t="str">
            <v>Югоизточен район</v>
          </cell>
          <cell r="D16" t="str">
            <v>Бургас</v>
          </cell>
        </row>
        <row r="17">
          <cell r="A17">
            <v>5202</v>
          </cell>
          <cell r="B17" t="str">
            <v>Бургас</v>
          </cell>
          <cell r="C17" t="str">
            <v>Югоизточен район</v>
          </cell>
          <cell r="D17" t="str">
            <v>Бургас</v>
          </cell>
        </row>
        <row r="18">
          <cell r="A18">
            <v>5203</v>
          </cell>
          <cell r="B18" t="str">
            <v>Камено</v>
          </cell>
          <cell r="C18" t="str">
            <v>Югоизточен район</v>
          </cell>
          <cell r="D18" t="str">
            <v>Бургас</v>
          </cell>
        </row>
        <row r="19">
          <cell r="A19">
            <v>5204</v>
          </cell>
          <cell r="B19" t="str">
            <v>Карнобат</v>
          </cell>
          <cell r="C19" t="str">
            <v>Югоизточен район</v>
          </cell>
          <cell r="D19" t="str">
            <v>Бургас</v>
          </cell>
        </row>
        <row r="20">
          <cell r="A20">
            <v>5205</v>
          </cell>
          <cell r="B20" t="str">
            <v>Малко Търново</v>
          </cell>
          <cell r="C20" t="str">
            <v>Югоизточен район</v>
          </cell>
          <cell r="D20" t="str">
            <v>Бургас</v>
          </cell>
        </row>
        <row r="21">
          <cell r="A21">
            <v>5206</v>
          </cell>
          <cell r="B21" t="str">
            <v>Несебър</v>
          </cell>
          <cell r="C21" t="str">
            <v>Югоизточен район</v>
          </cell>
          <cell r="D21" t="str">
            <v>Бургас</v>
          </cell>
        </row>
        <row r="22">
          <cell r="A22">
            <v>5207</v>
          </cell>
          <cell r="B22" t="str">
            <v>Поморие</v>
          </cell>
          <cell r="C22" t="str">
            <v>Югоизточен район</v>
          </cell>
          <cell r="D22" t="str">
            <v>Бургас</v>
          </cell>
        </row>
        <row r="23">
          <cell r="A23">
            <v>5208</v>
          </cell>
          <cell r="B23" t="str">
            <v>Приморско</v>
          </cell>
          <cell r="C23" t="str">
            <v>Югоизточен район</v>
          </cell>
          <cell r="D23" t="str">
            <v>Бургас</v>
          </cell>
        </row>
        <row r="24">
          <cell r="A24">
            <v>5209</v>
          </cell>
          <cell r="B24" t="str">
            <v>Руен</v>
          </cell>
          <cell r="C24" t="str">
            <v>Югоизточен район</v>
          </cell>
          <cell r="D24" t="str">
            <v>Бургас</v>
          </cell>
        </row>
        <row r="25">
          <cell r="A25">
            <v>5210</v>
          </cell>
          <cell r="B25" t="str">
            <v>Созопол</v>
          </cell>
          <cell r="C25" t="str">
            <v>Югоизточен район</v>
          </cell>
          <cell r="D25" t="str">
            <v>Бургас</v>
          </cell>
        </row>
        <row r="26">
          <cell r="A26">
            <v>5211</v>
          </cell>
          <cell r="B26" t="str">
            <v>Средец</v>
          </cell>
          <cell r="C26" t="str">
            <v>Югоизточен район</v>
          </cell>
          <cell r="D26" t="str">
            <v>Бургас</v>
          </cell>
        </row>
        <row r="27">
          <cell r="A27">
            <v>5212</v>
          </cell>
          <cell r="B27" t="str">
            <v>Сунгурларе</v>
          </cell>
          <cell r="C27" t="str">
            <v>Югоизточен район</v>
          </cell>
          <cell r="D27" t="str">
            <v>Бургас</v>
          </cell>
        </row>
        <row r="28">
          <cell r="A28">
            <v>5213</v>
          </cell>
          <cell r="B28" t="str">
            <v>Царево</v>
          </cell>
          <cell r="C28" t="str">
            <v>Югоизточен район</v>
          </cell>
          <cell r="D28" t="str">
            <v>Бургас</v>
          </cell>
        </row>
        <row r="29">
          <cell r="A29">
            <v>5301</v>
          </cell>
          <cell r="B29" t="str">
            <v>Аврен</v>
          </cell>
          <cell r="C29" t="str">
            <v>Североизточен район</v>
          </cell>
          <cell r="D29" t="str">
            <v>Варна</v>
          </cell>
        </row>
        <row r="30">
          <cell r="A30">
            <v>5302</v>
          </cell>
          <cell r="B30" t="str">
            <v>Аксаково</v>
          </cell>
          <cell r="C30" t="str">
            <v>Североизточен район</v>
          </cell>
          <cell r="D30" t="str">
            <v>Варна</v>
          </cell>
        </row>
        <row r="31">
          <cell r="A31">
            <v>5303</v>
          </cell>
          <cell r="B31" t="str">
            <v>Белослав</v>
          </cell>
          <cell r="C31" t="str">
            <v>Североизточен район</v>
          </cell>
          <cell r="D31" t="str">
            <v>Варна</v>
          </cell>
        </row>
        <row r="32">
          <cell r="A32">
            <v>5304</v>
          </cell>
          <cell r="B32" t="str">
            <v>Бяла</v>
          </cell>
          <cell r="C32" t="str">
            <v>Североизточен район</v>
          </cell>
          <cell r="D32" t="str">
            <v>Варна</v>
          </cell>
        </row>
        <row r="33">
          <cell r="A33">
            <v>5305</v>
          </cell>
          <cell r="B33" t="str">
            <v>Варна</v>
          </cell>
          <cell r="C33" t="str">
            <v>Североизточен район</v>
          </cell>
          <cell r="D33" t="str">
            <v>Варна</v>
          </cell>
        </row>
        <row r="34">
          <cell r="A34">
            <v>5306</v>
          </cell>
          <cell r="B34" t="str">
            <v>Ветрино</v>
          </cell>
          <cell r="C34" t="str">
            <v>Североизточен район</v>
          </cell>
          <cell r="D34" t="str">
            <v>Варна</v>
          </cell>
        </row>
        <row r="35">
          <cell r="A35">
            <v>5307</v>
          </cell>
          <cell r="B35" t="str">
            <v>Вълчи дол</v>
          </cell>
          <cell r="C35" t="str">
            <v>Североизточен район</v>
          </cell>
          <cell r="D35" t="str">
            <v>Варна</v>
          </cell>
        </row>
        <row r="36">
          <cell r="A36">
            <v>5308</v>
          </cell>
          <cell r="B36" t="str">
            <v>Девня</v>
          </cell>
          <cell r="C36" t="str">
            <v>Североизточен район</v>
          </cell>
          <cell r="D36" t="str">
            <v>Варна</v>
          </cell>
        </row>
        <row r="37">
          <cell r="A37">
            <v>5309</v>
          </cell>
          <cell r="B37" t="str">
            <v>Долни чифлик</v>
          </cell>
          <cell r="C37" t="str">
            <v>Североизточен район</v>
          </cell>
          <cell r="D37" t="str">
            <v>Варна</v>
          </cell>
        </row>
        <row r="38">
          <cell r="A38">
            <v>5310</v>
          </cell>
          <cell r="B38" t="str">
            <v>Дългопол</v>
          </cell>
          <cell r="C38" t="str">
            <v>Североизточен район</v>
          </cell>
          <cell r="D38" t="str">
            <v>Варна</v>
          </cell>
        </row>
        <row r="39">
          <cell r="A39">
            <v>5311</v>
          </cell>
          <cell r="B39" t="str">
            <v>Провадия</v>
          </cell>
          <cell r="C39" t="str">
            <v>Североизточен район</v>
          </cell>
          <cell r="D39" t="str">
            <v>Варна</v>
          </cell>
        </row>
        <row r="40">
          <cell r="A40">
            <v>5312</v>
          </cell>
          <cell r="B40" t="str">
            <v>Суворово</v>
          </cell>
          <cell r="C40" t="str">
            <v>Североизточен район</v>
          </cell>
          <cell r="D40" t="str">
            <v>Варна</v>
          </cell>
        </row>
        <row r="41">
          <cell r="A41">
            <v>5401</v>
          </cell>
          <cell r="B41" t="str">
            <v>Велико Търново</v>
          </cell>
          <cell r="C41" t="str">
            <v>Северен централен район</v>
          </cell>
          <cell r="D41" t="str">
            <v>Велико Търново</v>
          </cell>
        </row>
        <row r="42">
          <cell r="A42">
            <v>5402</v>
          </cell>
          <cell r="B42" t="str">
            <v>Горна Оряховица</v>
          </cell>
          <cell r="C42" t="str">
            <v>Северен централен район</v>
          </cell>
          <cell r="D42" t="str">
            <v>Велико Търново</v>
          </cell>
        </row>
        <row r="43">
          <cell r="A43">
            <v>5403</v>
          </cell>
          <cell r="B43" t="str">
            <v>Елена</v>
          </cell>
          <cell r="C43" t="str">
            <v>Северен централен район</v>
          </cell>
          <cell r="D43" t="str">
            <v>Велико Търново</v>
          </cell>
        </row>
        <row r="44">
          <cell r="A44">
            <v>5404</v>
          </cell>
          <cell r="B44" t="str">
            <v>Златарица</v>
          </cell>
          <cell r="C44" t="str">
            <v>Северен централен район</v>
          </cell>
          <cell r="D44" t="str">
            <v>Велико Търново</v>
          </cell>
        </row>
        <row r="45">
          <cell r="A45">
            <v>5405</v>
          </cell>
          <cell r="B45" t="str">
            <v>Лясковец</v>
          </cell>
          <cell r="C45" t="str">
            <v>Северен централен район</v>
          </cell>
          <cell r="D45" t="str">
            <v>Велико Търново</v>
          </cell>
        </row>
        <row r="46">
          <cell r="A46">
            <v>5406</v>
          </cell>
          <cell r="B46" t="str">
            <v>Павликени</v>
          </cell>
          <cell r="C46" t="str">
            <v>Северен централен район</v>
          </cell>
          <cell r="D46" t="str">
            <v>Велико Търново</v>
          </cell>
        </row>
        <row r="47">
          <cell r="A47">
            <v>5407</v>
          </cell>
          <cell r="B47" t="str">
            <v>Полски Тръмбеш</v>
          </cell>
          <cell r="C47" t="str">
            <v>Северен централен район</v>
          </cell>
          <cell r="D47" t="str">
            <v>Велико Търново</v>
          </cell>
        </row>
        <row r="48">
          <cell r="A48">
            <v>5408</v>
          </cell>
          <cell r="B48" t="str">
            <v>Свищов</v>
          </cell>
          <cell r="C48" t="str">
            <v>Северен централен район</v>
          </cell>
          <cell r="D48" t="str">
            <v>Велико Търново</v>
          </cell>
        </row>
        <row r="49">
          <cell r="A49">
            <v>5409</v>
          </cell>
          <cell r="B49" t="str">
            <v>Стражица</v>
          </cell>
          <cell r="C49" t="str">
            <v>Северен централен район</v>
          </cell>
          <cell r="D49" t="str">
            <v>Велико Търново</v>
          </cell>
        </row>
        <row r="50">
          <cell r="A50">
            <v>5410</v>
          </cell>
          <cell r="B50" t="str">
            <v>Сухиндол</v>
          </cell>
          <cell r="C50" t="str">
            <v>Северен централен район</v>
          </cell>
          <cell r="D50" t="str">
            <v>Велико Търново</v>
          </cell>
        </row>
        <row r="51">
          <cell r="A51">
            <v>5501</v>
          </cell>
          <cell r="B51" t="str">
            <v>Белоградчик</v>
          </cell>
          <cell r="C51" t="str">
            <v>Северозападен район</v>
          </cell>
          <cell r="D51" t="str">
            <v>Видин</v>
          </cell>
        </row>
        <row r="52">
          <cell r="A52">
            <v>5502</v>
          </cell>
          <cell r="B52" t="str">
            <v>Бойница</v>
          </cell>
          <cell r="C52" t="str">
            <v>Северозападен район</v>
          </cell>
          <cell r="D52" t="str">
            <v>Видин</v>
          </cell>
        </row>
        <row r="53">
          <cell r="A53">
            <v>5503</v>
          </cell>
          <cell r="B53" t="str">
            <v>Брегово</v>
          </cell>
          <cell r="C53" t="str">
            <v>Северозападен район</v>
          </cell>
          <cell r="D53" t="str">
            <v>Видин</v>
          </cell>
        </row>
        <row r="54">
          <cell r="A54">
            <v>5504</v>
          </cell>
          <cell r="B54" t="str">
            <v>Видин</v>
          </cell>
          <cell r="C54" t="str">
            <v>Северозападен район</v>
          </cell>
          <cell r="D54" t="str">
            <v>Видин</v>
          </cell>
        </row>
        <row r="55">
          <cell r="A55">
            <v>5505</v>
          </cell>
          <cell r="B55" t="str">
            <v>Грамада</v>
          </cell>
          <cell r="C55" t="str">
            <v>Северозападен район</v>
          </cell>
          <cell r="D55" t="str">
            <v>Видин</v>
          </cell>
        </row>
        <row r="56">
          <cell r="A56">
            <v>5506</v>
          </cell>
          <cell r="B56" t="str">
            <v>Димово</v>
          </cell>
          <cell r="C56" t="str">
            <v>Северозападен район</v>
          </cell>
          <cell r="D56" t="str">
            <v>Видин</v>
          </cell>
        </row>
        <row r="57">
          <cell r="A57">
            <v>5507</v>
          </cell>
          <cell r="B57" t="str">
            <v>Кула</v>
          </cell>
          <cell r="C57" t="str">
            <v>Северозападен район</v>
          </cell>
          <cell r="D57" t="str">
            <v>Видин</v>
          </cell>
        </row>
        <row r="58">
          <cell r="A58">
            <v>5508</v>
          </cell>
          <cell r="B58" t="str">
            <v>Макреш</v>
          </cell>
          <cell r="C58" t="str">
            <v>Северозападен район</v>
          </cell>
          <cell r="D58" t="str">
            <v>Видин</v>
          </cell>
        </row>
        <row r="59">
          <cell r="A59">
            <v>5509</v>
          </cell>
          <cell r="B59" t="str">
            <v>Ново село</v>
          </cell>
          <cell r="C59" t="str">
            <v>Северозападен район</v>
          </cell>
          <cell r="D59" t="str">
            <v>Видин</v>
          </cell>
        </row>
        <row r="60">
          <cell r="A60">
            <v>5510</v>
          </cell>
          <cell r="B60" t="str">
            <v>Ружинци</v>
          </cell>
          <cell r="C60" t="str">
            <v>Северозападен район</v>
          </cell>
          <cell r="D60" t="str">
            <v>Видин</v>
          </cell>
        </row>
        <row r="61">
          <cell r="A61">
            <v>5511</v>
          </cell>
          <cell r="B61" t="str">
            <v>Чупрене</v>
          </cell>
          <cell r="C61" t="str">
            <v>Северозападен район</v>
          </cell>
          <cell r="D61" t="str">
            <v>Видин</v>
          </cell>
        </row>
        <row r="62">
          <cell r="A62">
            <v>5601</v>
          </cell>
          <cell r="B62" t="str">
            <v>Борован</v>
          </cell>
          <cell r="C62" t="str">
            <v>Северозападен район</v>
          </cell>
          <cell r="D62" t="str">
            <v>Враца</v>
          </cell>
        </row>
        <row r="63">
          <cell r="A63">
            <v>5602</v>
          </cell>
          <cell r="B63" t="str">
            <v>Бяла Слатина</v>
          </cell>
          <cell r="C63" t="str">
            <v>Северозападен район</v>
          </cell>
          <cell r="D63" t="str">
            <v>Враца</v>
          </cell>
        </row>
        <row r="64">
          <cell r="A64">
            <v>5603</v>
          </cell>
          <cell r="B64" t="str">
            <v>Враца</v>
          </cell>
          <cell r="C64" t="str">
            <v>Северозападен район</v>
          </cell>
          <cell r="D64" t="str">
            <v>Враца</v>
          </cell>
        </row>
        <row r="65">
          <cell r="A65">
            <v>5605</v>
          </cell>
          <cell r="B65" t="str">
            <v>Козлодуй</v>
          </cell>
          <cell r="C65" t="str">
            <v>Северозападен район</v>
          </cell>
          <cell r="D65" t="str">
            <v>Враца</v>
          </cell>
        </row>
        <row r="66">
          <cell r="A66">
            <v>5606</v>
          </cell>
          <cell r="B66" t="str">
            <v>Криводол</v>
          </cell>
          <cell r="C66" t="str">
            <v>Северозападен район</v>
          </cell>
          <cell r="D66" t="str">
            <v>Враца</v>
          </cell>
        </row>
        <row r="67">
          <cell r="A67">
            <v>5607</v>
          </cell>
          <cell r="B67" t="str">
            <v>Мездра</v>
          </cell>
          <cell r="C67" t="str">
            <v>Северозападен район</v>
          </cell>
          <cell r="D67" t="str">
            <v>Враца</v>
          </cell>
        </row>
        <row r="68">
          <cell r="A68">
            <v>5608</v>
          </cell>
          <cell r="B68" t="str">
            <v>Мизия</v>
          </cell>
          <cell r="C68" t="str">
            <v>Северозападен район</v>
          </cell>
          <cell r="D68" t="str">
            <v>Враца</v>
          </cell>
        </row>
        <row r="69">
          <cell r="A69">
            <v>5609</v>
          </cell>
          <cell r="B69" t="str">
            <v>Оряхово</v>
          </cell>
          <cell r="C69" t="str">
            <v>Северозападен район</v>
          </cell>
          <cell r="D69" t="str">
            <v>Враца</v>
          </cell>
        </row>
        <row r="70">
          <cell r="A70">
            <v>5610</v>
          </cell>
          <cell r="B70" t="str">
            <v>Роман</v>
          </cell>
          <cell r="C70" t="str">
            <v>Северозападен район</v>
          </cell>
          <cell r="D70" t="str">
            <v>Враца</v>
          </cell>
        </row>
        <row r="71">
          <cell r="A71">
            <v>5611</v>
          </cell>
          <cell r="B71" t="str">
            <v>Хайредин</v>
          </cell>
          <cell r="C71" t="str">
            <v>Северозападен район</v>
          </cell>
          <cell r="D71" t="str">
            <v>Враца</v>
          </cell>
        </row>
        <row r="72">
          <cell r="A72">
            <v>5701</v>
          </cell>
          <cell r="B72" t="str">
            <v>Габрово</v>
          </cell>
          <cell r="C72" t="str">
            <v>Северен централен район</v>
          </cell>
          <cell r="D72" t="str">
            <v>Габрово</v>
          </cell>
        </row>
        <row r="73">
          <cell r="A73">
            <v>5702</v>
          </cell>
          <cell r="B73" t="str">
            <v>Дряново</v>
          </cell>
          <cell r="C73" t="str">
            <v>Северен централен район</v>
          </cell>
          <cell r="D73" t="str">
            <v>Габрово</v>
          </cell>
        </row>
        <row r="74">
          <cell r="A74">
            <v>5703</v>
          </cell>
          <cell r="B74" t="str">
            <v>Севлиево</v>
          </cell>
          <cell r="C74" t="str">
            <v>Северен централен район</v>
          </cell>
          <cell r="D74" t="str">
            <v>Габрово</v>
          </cell>
        </row>
        <row r="75">
          <cell r="A75">
            <v>5704</v>
          </cell>
          <cell r="B75" t="str">
            <v>Трявна</v>
          </cell>
          <cell r="C75" t="str">
            <v>Северен централен район</v>
          </cell>
          <cell r="D75" t="str">
            <v>Габрово</v>
          </cell>
        </row>
        <row r="76">
          <cell r="A76">
            <v>5801</v>
          </cell>
          <cell r="B76" t="str">
            <v>Балчик</v>
          </cell>
          <cell r="C76" t="str">
            <v>Североизточен район</v>
          </cell>
          <cell r="D76" t="str">
            <v>Добрич</v>
          </cell>
        </row>
        <row r="77">
          <cell r="A77">
            <v>5802</v>
          </cell>
          <cell r="B77" t="str">
            <v>Генерал Тошево</v>
          </cell>
          <cell r="C77" t="str">
            <v>Североизточен район</v>
          </cell>
          <cell r="D77" t="str">
            <v>Добрич</v>
          </cell>
        </row>
        <row r="78">
          <cell r="A78">
            <v>5803</v>
          </cell>
          <cell r="B78" t="str">
            <v>Добрич</v>
          </cell>
          <cell r="C78" t="str">
            <v>Североизточен район</v>
          </cell>
          <cell r="D78" t="str">
            <v>Добрич</v>
          </cell>
        </row>
        <row r="79">
          <cell r="A79">
            <v>5804</v>
          </cell>
          <cell r="B79" t="str">
            <v>Добричка</v>
          </cell>
          <cell r="C79" t="str">
            <v>Североизточен район</v>
          </cell>
          <cell r="D79" t="str">
            <v>Добрич</v>
          </cell>
        </row>
        <row r="80">
          <cell r="A80">
            <v>5805</v>
          </cell>
          <cell r="B80" t="str">
            <v>Каварна</v>
          </cell>
          <cell r="C80" t="str">
            <v>Североизточен район</v>
          </cell>
          <cell r="D80" t="str">
            <v>Добрич</v>
          </cell>
        </row>
        <row r="81">
          <cell r="A81">
            <v>5806</v>
          </cell>
          <cell r="B81" t="str">
            <v>Крушари</v>
          </cell>
          <cell r="C81" t="str">
            <v>Североизточен район</v>
          </cell>
          <cell r="D81" t="str">
            <v>Добрич</v>
          </cell>
        </row>
        <row r="82">
          <cell r="A82">
            <v>5807</v>
          </cell>
          <cell r="B82" t="str">
            <v>Тервел</v>
          </cell>
          <cell r="C82" t="str">
            <v>Североизточен район</v>
          </cell>
          <cell r="D82" t="str">
            <v>Добрич</v>
          </cell>
        </row>
        <row r="83">
          <cell r="A83">
            <v>5808</v>
          </cell>
          <cell r="B83" t="str">
            <v>Шабла</v>
          </cell>
          <cell r="C83" t="str">
            <v>Североизточен район</v>
          </cell>
          <cell r="D83" t="str">
            <v>Добрич</v>
          </cell>
        </row>
        <row r="84">
          <cell r="A84">
            <v>5901</v>
          </cell>
          <cell r="B84" t="str">
            <v>Ардино</v>
          </cell>
          <cell r="C84" t="str">
            <v>Южен централен район</v>
          </cell>
          <cell r="D84" t="str">
            <v>Кърджали</v>
          </cell>
        </row>
        <row r="85">
          <cell r="A85">
            <v>5902</v>
          </cell>
          <cell r="B85" t="str">
            <v>Джебел</v>
          </cell>
          <cell r="C85" t="str">
            <v>Южен централен район</v>
          </cell>
          <cell r="D85" t="str">
            <v>Кърджали</v>
          </cell>
        </row>
        <row r="86">
          <cell r="A86">
            <v>5903</v>
          </cell>
          <cell r="B86" t="str">
            <v>Кирково</v>
          </cell>
          <cell r="C86" t="str">
            <v>Южен централен район</v>
          </cell>
          <cell r="D86" t="str">
            <v>Кърджали</v>
          </cell>
        </row>
        <row r="87">
          <cell r="A87">
            <v>5904</v>
          </cell>
          <cell r="B87" t="str">
            <v>Крумовград</v>
          </cell>
          <cell r="C87" t="str">
            <v>Южен централен район</v>
          </cell>
          <cell r="D87" t="str">
            <v>Кърджали</v>
          </cell>
        </row>
        <row r="88">
          <cell r="A88">
            <v>5905</v>
          </cell>
          <cell r="B88" t="str">
            <v>Кърджали</v>
          </cell>
          <cell r="C88" t="str">
            <v>Южен централен район</v>
          </cell>
          <cell r="D88" t="str">
            <v>Кърджали</v>
          </cell>
        </row>
        <row r="89">
          <cell r="A89">
            <v>5906</v>
          </cell>
          <cell r="B89" t="str">
            <v>Момчилград</v>
          </cell>
          <cell r="C89" t="str">
            <v>Южен централен район</v>
          </cell>
          <cell r="D89" t="str">
            <v>Кърджали</v>
          </cell>
        </row>
        <row r="90">
          <cell r="A90">
            <v>5907</v>
          </cell>
          <cell r="B90" t="str">
            <v>Черноочене</v>
          </cell>
          <cell r="C90" t="str">
            <v>Южен централен район</v>
          </cell>
          <cell r="D90" t="str">
            <v>Кърджали</v>
          </cell>
        </row>
        <row r="91">
          <cell r="A91">
            <v>6001</v>
          </cell>
          <cell r="B91" t="str">
            <v>Бобов дол</v>
          </cell>
          <cell r="C91" t="str">
            <v>Югозападен район</v>
          </cell>
          <cell r="D91" t="str">
            <v>Кюстендил</v>
          </cell>
        </row>
        <row r="92">
          <cell r="A92">
            <v>6002</v>
          </cell>
          <cell r="B92" t="str">
            <v>Бобошево</v>
          </cell>
          <cell r="C92" t="str">
            <v>Югозападен район</v>
          </cell>
          <cell r="D92" t="str">
            <v>Кюстендил</v>
          </cell>
        </row>
        <row r="93">
          <cell r="A93">
            <v>6003</v>
          </cell>
          <cell r="B93" t="str">
            <v>Дупница</v>
          </cell>
          <cell r="C93" t="str">
            <v>Югозападен район</v>
          </cell>
          <cell r="D93" t="str">
            <v>Кюстендил</v>
          </cell>
        </row>
        <row r="94">
          <cell r="A94">
            <v>6004</v>
          </cell>
          <cell r="B94" t="str">
            <v>Кочериново</v>
          </cell>
          <cell r="C94" t="str">
            <v>Югозападен район</v>
          </cell>
          <cell r="D94" t="str">
            <v>Кюстендил</v>
          </cell>
        </row>
        <row r="95">
          <cell r="A95">
            <v>6005</v>
          </cell>
          <cell r="B95" t="str">
            <v>Кюстендил</v>
          </cell>
          <cell r="C95" t="str">
            <v>Югозападен район</v>
          </cell>
          <cell r="D95" t="str">
            <v>Кюстендил</v>
          </cell>
        </row>
        <row r="96">
          <cell r="A96">
            <v>6006</v>
          </cell>
          <cell r="B96" t="str">
            <v>Невестино</v>
          </cell>
          <cell r="C96" t="str">
            <v>Югозападен район</v>
          </cell>
          <cell r="D96" t="str">
            <v>Кюстендил</v>
          </cell>
        </row>
        <row r="97">
          <cell r="A97">
            <v>6007</v>
          </cell>
          <cell r="B97" t="str">
            <v>Рила</v>
          </cell>
          <cell r="C97" t="str">
            <v>Югозападен район</v>
          </cell>
          <cell r="D97" t="str">
            <v>Кюстендил</v>
          </cell>
        </row>
        <row r="98">
          <cell r="A98">
            <v>6008</v>
          </cell>
          <cell r="B98" t="str">
            <v>Сапарева баня</v>
          </cell>
          <cell r="C98" t="str">
            <v>Югозападен район</v>
          </cell>
          <cell r="D98" t="str">
            <v>Кюстендил</v>
          </cell>
        </row>
        <row r="99">
          <cell r="A99">
            <v>6009</v>
          </cell>
          <cell r="B99" t="str">
            <v>Трекляно</v>
          </cell>
          <cell r="C99" t="str">
            <v>Югозападен район</v>
          </cell>
          <cell r="D99" t="str">
            <v>Кюстендил</v>
          </cell>
        </row>
        <row r="100">
          <cell r="A100">
            <v>6101</v>
          </cell>
          <cell r="B100" t="str">
            <v>Априлци</v>
          </cell>
          <cell r="C100" t="str">
            <v>Северозападен район</v>
          </cell>
          <cell r="D100" t="str">
            <v>Ловеч</v>
          </cell>
        </row>
        <row r="101">
          <cell r="A101">
            <v>6102</v>
          </cell>
          <cell r="B101" t="str">
            <v>Летница</v>
          </cell>
          <cell r="C101" t="str">
            <v>Северозападен район</v>
          </cell>
          <cell r="D101" t="str">
            <v>Ловеч</v>
          </cell>
        </row>
        <row r="102">
          <cell r="A102">
            <v>6103</v>
          </cell>
          <cell r="B102" t="str">
            <v>Ловеч</v>
          </cell>
          <cell r="C102" t="str">
            <v>Северозападен район</v>
          </cell>
          <cell r="D102" t="str">
            <v>Ловеч</v>
          </cell>
        </row>
        <row r="103">
          <cell r="A103">
            <v>6104</v>
          </cell>
          <cell r="B103" t="str">
            <v>Луковит</v>
          </cell>
          <cell r="C103" t="str">
            <v>Северозападен район</v>
          </cell>
          <cell r="D103" t="str">
            <v>Ловеч</v>
          </cell>
        </row>
        <row r="104">
          <cell r="A104">
            <v>6105</v>
          </cell>
          <cell r="B104" t="str">
            <v>Тетевен</v>
          </cell>
          <cell r="C104" t="str">
            <v>Северозападен район</v>
          </cell>
          <cell r="D104" t="str">
            <v>Ловеч</v>
          </cell>
        </row>
        <row r="105">
          <cell r="A105">
            <v>6106</v>
          </cell>
          <cell r="B105" t="str">
            <v>Троян</v>
          </cell>
          <cell r="C105" t="str">
            <v>Северозападен район</v>
          </cell>
          <cell r="D105" t="str">
            <v>Ловеч</v>
          </cell>
        </row>
        <row r="106">
          <cell r="A106">
            <v>6107</v>
          </cell>
          <cell r="B106" t="str">
            <v>Угърчин</v>
          </cell>
          <cell r="C106" t="str">
            <v>Северозападен район</v>
          </cell>
          <cell r="D106" t="str">
            <v>Ловеч</v>
          </cell>
        </row>
        <row r="107">
          <cell r="A107">
            <v>6108</v>
          </cell>
          <cell r="B107" t="str">
            <v>Ябланица</v>
          </cell>
          <cell r="C107" t="str">
            <v>Северозападен район</v>
          </cell>
          <cell r="D107" t="str">
            <v>Ловеч</v>
          </cell>
        </row>
        <row r="108">
          <cell r="A108">
            <v>6201</v>
          </cell>
          <cell r="B108" t="str">
            <v>Берковица</v>
          </cell>
          <cell r="C108" t="str">
            <v>Северозападен район</v>
          </cell>
          <cell r="D108" t="str">
            <v>Монтана</v>
          </cell>
        </row>
        <row r="109">
          <cell r="A109">
            <v>6202</v>
          </cell>
          <cell r="B109" t="str">
            <v>Бойчиновци</v>
          </cell>
          <cell r="C109" t="str">
            <v>Северозападен район</v>
          </cell>
          <cell r="D109" t="str">
            <v>Монтана</v>
          </cell>
        </row>
        <row r="110">
          <cell r="A110">
            <v>6203</v>
          </cell>
          <cell r="B110" t="str">
            <v>Брусарци</v>
          </cell>
          <cell r="C110" t="str">
            <v>Северозападен район</v>
          </cell>
          <cell r="D110" t="str">
            <v>Монтана</v>
          </cell>
        </row>
        <row r="111">
          <cell r="A111">
            <v>6204</v>
          </cell>
          <cell r="B111" t="str">
            <v>Вълчедръм</v>
          </cell>
          <cell r="C111" t="str">
            <v>Северозападен район</v>
          </cell>
          <cell r="D111" t="str">
            <v>Монтана</v>
          </cell>
        </row>
        <row r="112">
          <cell r="A112">
            <v>6205</v>
          </cell>
          <cell r="B112" t="str">
            <v>Вършец</v>
          </cell>
          <cell r="C112" t="str">
            <v>Северозападен район</v>
          </cell>
          <cell r="D112" t="str">
            <v>Монтана</v>
          </cell>
        </row>
        <row r="113">
          <cell r="A113">
            <v>6206</v>
          </cell>
          <cell r="B113" t="str">
            <v>Георги Дамяново</v>
          </cell>
          <cell r="C113" t="str">
            <v>Северозападен район</v>
          </cell>
          <cell r="D113" t="str">
            <v>Монтана</v>
          </cell>
        </row>
        <row r="114">
          <cell r="A114">
            <v>6207</v>
          </cell>
          <cell r="B114" t="str">
            <v>Лом</v>
          </cell>
          <cell r="C114" t="str">
            <v>Северозападен район</v>
          </cell>
          <cell r="D114" t="str">
            <v>Монтана</v>
          </cell>
        </row>
        <row r="115">
          <cell r="A115">
            <v>6208</v>
          </cell>
          <cell r="B115" t="str">
            <v>Медковец</v>
          </cell>
          <cell r="C115" t="str">
            <v>Северозападен район</v>
          </cell>
          <cell r="D115" t="str">
            <v>Монтана</v>
          </cell>
        </row>
        <row r="116">
          <cell r="A116">
            <v>6209</v>
          </cell>
          <cell r="B116" t="str">
            <v>Монтана</v>
          </cell>
          <cell r="C116" t="str">
            <v>Северозападен район</v>
          </cell>
          <cell r="D116" t="str">
            <v>Монтана</v>
          </cell>
        </row>
        <row r="117">
          <cell r="A117">
            <v>6210</v>
          </cell>
          <cell r="B117" t="str">
            <v>Чипровци</v>
          </cell>
          <cell r="C117" t="str">
            <v>Северозападен район</v>
          </cell>
          <cell r="D117" t="str">
            <v>Монтана</v>
          </cell>
        </row>
        <row r="118">
          <cell r="A118">
            <v>6211</v>
          </cell>
          <cell r="B118" t="str">
            <v>Якимово</v>
          </cell>
          <cell r="C118" t="str">
            <v>Северозападен район</v>
          </cell>
          <cell r="D118" t="str">
            <v>Монтана</v>
          </cell>
        </row>
        <row r="119">
          <cell r="A119">
            <v>6301</v>
          </cell>
          <cell r="B119" t="str">
            <v>Батак</v>
          </cell>
          <cell r="C119" t="str">
            <v>Южен централен район</v>
          </cell>
          <cell r="D119" t="str">
            <v>Пазарджик</v>
          </cell>
        </row>
        <row r="120">
          <cell r="A120">
            <v>6302</v>
          </cell>
          <cell r="B120" t="str">
            <v>Белово</v>
          </cell>
          <cell r="C120" t="str">
            <v>Южен централен район</v>
          </cell>
          <cell r="D120" t="str">
            <v>Пазарджик</v>
          </cell>
        </row>
        <row r="121">
          <cell r="A121">
            <v>6303</v>
          </cell>
          <cell r="B121" t="str">
            <v>Брацигово</v>
          </cell>
          <cell r="C121" t="str">
            <v>Южен централен район</v>
          </cell>
          <cell r="D121" t="str">
            <v>Пазарджик</v>
          </cell>
        </row>
        <row r="122">
          <cell r="A122">
            <v>6304</v>
          </cell>
          <cell r="B122" t="str">
            <v>Велинград</v>
          </cell>
          <cell r="C122" t="str">
            <v>Южен централен район</v>
          </cell>
          <cell r="D122" t="str">
            <v>Пазарджик</v>
          </cell>
        </row>
        <row r="123">
          <cell r="A123">
            <v>6305</v>
          </cell>
          <cell r="B123" t="str">
            <v>Лесичово</v>
          </cell>
          <cell r="C123" t="str">
            <v>Южен централен район</v>
          </cell>
          <cell r="D123" t="str">
            <v>Пазарджик</v>
          </cell>
        </row>
        <row r="124">
          <cell r="A124">
            <v>6306</v>
          </cell>
          <cell r="B124" t="str">
            <v>Пазарджик</v>
          </cell>
          <cell r="C124" t="str">
            <v>Южен централен район</v>
          </cell>
          <cell r="D124" t="str">
            <v>Пазарджик</v>
          </cell>
        </row>
        <row r="125">
          <cell r="A125">
            <v>6307</v>
          </cell>
          <cell r="B125" t="str">
            <v>Панагюрище</v>
          </cell>
          <cell r="C125" t="str">
            <v>Южен централен район</v>
          </cell>
          <cell r="D125" t="str">
            <v>Пазарджик</v>
          </cell>
        </row>
        <row r="126">
          <cell r="A126">
            <v>6308</v>
          </cell>
          <cell r="B126" t="str">
            <v>Пещера</v>
          </cell>
          <cell r="C126" t="str">
            <v>Южен централен район</v>
          </cell>
          <cell r="D126" t="str">
            <v>Пазарджик</v>
          </cell>
        </row>
        <row r="127">
          <cell r="A127">
            <v>6309</v>
          </cell>
          <cell r="B127" t="str">
            <v>Ракитово</v>
          </cell>
          <cell r="C127" t="str">
            <v>Южен централен район</v>
          </cell>
          <cell r="D127" t="str">
            <v>Пазарджик</v>
          </cell>
        </row>
        <row r="128">
          <cell r="A128">
            <v>6310</v>
          </cell>
          <cell r="B128" t="str">
            <v>Септември</v>
          </cell>
          <cell r="C128" t="str">
            <v>Южен централен район</v>
          </cell>
          <cell r="D128" t="str">
            <v>Пазарджик</v>
          </cell>
        </row>
        <row r="129">
          <cell r="A129">
            <v>6311</v>
          </cell>
          <cell r="B129" t="str">
            <v>Стрелча</v>
          </cell>
          <cell r="C129" t="str">
            <v>Южен централен район</v>
          </cell>
          <cell r="D129" t="str">
            <v>Пазарджик</v>
          </cell>
        </row>
        <row r="130">
          <cell r="A130">
            <v>6312</v>
          </cell>
          <cell r="B130" t="str">
            <v>Сърница</v>
          </cell>
          <cell r="C130" t="str">
            <v>Южен централен район</v>
          </cell>
          <cell r="D130" t="str">
            <v>Пазарджик</v>
          </cell>
        </row>
        <row r="131">
          <cell r="A131">
            <v>6401</v>
          </cell>
          <cell r="B131" t="str">
            <v>Брезник</v>
          </cell>
          <cell r="C131" t="str">
            <v>Югозападен район</v>
          </cell>
          <cell r="D131" t="str">
            <v>Перник</v>
          </cell>
        </row>
        <row r="132">
          <cell r="A132">
            <v>6402</v>
          </cell>
          <cell r="B132" t="str">
            <v>Земен</v>
          </cell>
          <cell r="C132" t="str">
            <v>Югозападен район</v>
          </cell>
          <cell r="D132" t="str">
            <v>Перник</v>
          </cell>
        </row>
        <row r="133">
          <cell r="A133">
            <v>6403</v>
          </cell>
          <cell r="B133" t="str">
            <v>Ковачевци</v>
          </cell>
          <cell r="C133" t="str">
            <v>Югозападен район</v>
          </cell>
          <cell r="D133" t="str">
            <v>Перник</v>
          </cell>
        </row>
        <row r="134">
          <cell r="A134">
            <v>6404</v>
          </cell>
          <cell r="B134" t="str">
            <v>Перник</v>
          </cell>
          <cell r="C134" t="str">
            <v>Югозападен район</v>
          </cell>
          <cell r="D134" t="str">
            <v>Перник</v>
          </cell>
        </row>
        <row r="135">
          <cell r="A135">
            <v>6405</v>
          </cell>
          <cell r="B135" t="str">
            <v>Радомир</v>
          </cell>
          <cell r="C135" t="str">
            <v>Югозападен район</v>
          </cell>
          <cell r="D135" t="str">
            <v>Перник</v>
          </cell>
        </row>
        <row r="136">
          <cell r="A136">
            <v>6406</v>
          </cell>
          <cell r="B136" t="str">
            <v>Трън</v>
          </cell>
          <cell r="C136" t="str">
            <v>Югозападен район</v>
          </cell>
          <cell r="D136" t="str">
            <v>Перник</v>
          </cell>
        </row>
        <row r="137">
          <cell r="A137">
            <v>6501</v>
          </cell>
          <cell r="B137" t="str">
            <v>Белене</v>
          </cell>
          <cell r="C137" t="str">
            <v>Северозападен район</v>
          </cell>
          <cell r="D137" t="str">
            <v>Плевен</v>
          </cell>
        </row>
        <row r="138">
          <cell r="A138">
            <v>6502</v>
          </cell>
          <cell r="B138" t="str">
            <v>Гулянци</v>
          </cell>
          <cell r="C138" t="str">
            <v>Северозападен район</v>
          </cell>
          <cell r="D138" t="str">
            <v>Плевен</v>
          </cell>
        </row>
        <row r="139">
          <cell r="A139">
            <v>6503</v>
          </cell>
          <cell r="B139" t="str">
            <v>Долна Митрополия</v>
          </cell>
          <cell r="C139" t="str">
            <v>Северозападен район</v>
          </cell>
          <cell r="D139" t="str">
            <v>Плевен</v>
          </cell>
        </row>
        <row r="140">
          <cell r="A140">
            <v>6504</v>
          </cell>
          <cell r="B140" t="str">
            <v>Долни Дъбник</v>
          </cell>
          <cell r="C140" t="str">
            <v>Северозападен район</v>
          </cell>
          <cell r="D140" t="str">
            <v>Плевен</v>
          </cell>
        </row>
        <row r="141">
          <cell r="A141">
            <v>6505</v>
          </cell>
          <cell r="B141" t="str">
            <v>Искър</v>
          </cell>
          <cell r="C141" t="str">
            <v>Северозападен район</v>
          </cell>
          <cell r="D141" t="str">
            <v>Плевен</v>
          </cell>
        </row>
        <row r="142">
          <cell r="A142">
            <v>6506</v>
          </cell>
          <cell r="B142" t="str">
            <v>Левски</v>
          </cell>
          <cell r="C142" t="str">
            <v>Северозападен район</v>
          </cell>
          <cell r="D142" t="str">
            <v>Плевен</v>
          </cell>
        </row>
        <row r="143">
          <cell r="A143">
            <v>6507</v>
          </cell>
          <cell r="B143" t="str">
            <v>Никопол</v>
          </cell>
          <cell r="C143" t="str">
            <v>Северозападен район</v>
          </cell>
          <cell r="D143" t="str">
            <v>Плевен</v>
          </cell>
        </row>
        <row r="144">
          <cell r="A144">
            <v>6508</v>
          </cell>
          <cell r="B144" t="str">
            <v>Плевен</v>
          </cell>
          <cell r="C144" t="str">
            <v>Северозападен район</v>
          </cell>
          <cell r="D144" t="str">
            <v>Плевен</v>
          </cell>
        </row>
        <row r="145">
          <cell r="A145">
            <v>6509</v>
          </cell>
          <cell r="B145" t="str">
            <v>Пордим</v>
          </cell>
          <cell r="C145" t="str">
            <v>Северозападен район</v>
          </cell>
          <cell r="D145" t="str">
            <v>Плевен</v>
          </cell>
        </row>
        <row r="146">
          <cell r="A146">
            <v>6510</v>
          </cell>
          <cell r="B146" t="str">
            <v>Червен бряг</v>
          </cell>
          <cell r="C146" t="str">
            <v>Северозападен район</v>
          </cell>
          <cell r="D146" t="str">
            <v>Плевен</v>
          </cell>
        </row>
        <row r="147">
          <cell r="A147">
            <v>6511</v>
          </cell>
          <cell r="B147" t="str">
            <v>Кнежа</v>
          </cell>
          <cell r="C147" t="str">
            <v>Северозападен район</v>
          </cell>
          <cell r="D147" t="str">
            <v>Плевен</v>
          </cell>
        </row>
        <row r="148">
          <cell r="A148">
            <v>6601</v>
          </cell>
          <cell r="B148" t="str">
            <v>Асеновград</v>
          </cell>
          <cell r="C148" t="str">
            <v>Южен централен район</v>
          </cell>
          <cell r="D148" t="str">
            <v>Пловдив</v>
          </cell>
        </row>
        <row r="149">
          <cell r="A149">
            <v>6602</v>
          </cell>
          <cell r="B149" t="str">
            <v>Брезово</v>
          </cell>
          <cell r="C149" t="str">
            <v>Южен централен район</v>
          </cell>
          <cell r="D149" t="str">
            <v>Пловдив</v>
          </cell>
        </row>
        <row r="150">
          <cell r="A150">
            <v>6603</v>
          </cell>
          <cell r="B150" t="str">
            <v>Калояново</v>
          </cell>
          <cell r="C150" t="str">
            <v>Южен централен район</v>
          </cell>
          <cell r="D150" t="str">
            <v>Пловдив</v>
          </cell>
        </row>
        <row r="151">
          <cell r="A151">
            <v>6604</v>
          </cell>
          <cell r="B151" t="str">
            <v>Карлово</v>
          </cell>
          <cell r="C151" t="str">
            <v>Южен централен район</v>
          </cell>
          <cell r="D151" t="str">
            <v>Пловдив</v>
          </cell>
        </row>
        <row r="152">
          <cell r="A152">
            <v>6605</v>
          </cell>
          <cell r="B152" t="str">
            <v>Кричим</v>
          </cell>
          <cell r="C152" t="str">
            <v>Южен централен район</v>
          </cell>
          <cell r="D152" t="str">
            <v>Пловдив</v>
          </cell>
        </row>
        <row r="153">
          <cell r="A153">
            <v>6606</v>
          </cell>
          <cell r="B153" t="str">
            <v>Лъки</v>
          </cell>
          <cell r="C153" t="str">
            <v>Южен централен район</v>
          </cell>
          <cell r="D153" t="str">
            <v>Пловдив</v>
          </cell>
        </row>
        <row r="154">
          <cell r="A154">
            <v>6607</v>
          </cell>
          <cell r="B154" t="str">
            <v>Марица</v>
          </cell>
          <cell r="C154" t="str">
            <v>Южен централен район</v>
          </cell>
          <cell r="D154" t="str">
            <v>Пловдив</v>
          </cell>
        </row>
        <row r="155">
          <cell r="A155">
            <v>6608</v>
          </cell>
          <cell r="B155" t="str">
            <v>Перущица</v>
          </cell>
          <cell r="C155" t="str">
            <v>Южен централен район</v>
          </cell>
          <cell r="D155" t="str">
            <v>Пловдив</v>
          </cell>
        </row>
        <row r="156">
          <cell r="A156">
            <v>6609</v>
          </cell>
          <cell r="B156" t="str">
            <v>Пловдив</v>
          </cell>
          <cell r="C156" t="str">
            <v>Южен централен район</v>
          </cell>
          <cell r="D156" t="str">
            <v>Пловдив</v>
          </cell>
        </row>
        <row r="157">
          <cell r="A157">
            <v>6610</v>
          </cell>
          <cell r="B157" t="str">
            <v>Първомай</v>
          </cell>
          <cell r="C157" t="str">
            <v>Южен централен район</v>
          </cell>
          <cell r="D157" t="str">
            <v>Пловдив</v>
          </cell>
        </row>
        <row r="158">
          <cell r="A158">
            <v>6611</v>
          </cell>
          <cell r="B158" t="str">
            <v>Раковски</v>
          </cell>
          <cell r="C158" t="str">
            <v>Южен централен район</v>
          </cell>
          <cell r="D158" t="str">
            <v>Пловдив</v>
          </cell>
        </row>
        <row r="159">
          <cell r="A159">
            <v>6612</v>
          </cell>
          <cell r="B159" t="str">
            <v>Родопи</v>
          </cell>
          <cell r="C159" t="str">
            <v>Южен централен район</v>
          </cell>
          <cell r="D159" t="str">
            <v>Пловдив</v>
          </cell>
        </row>
        <row r="160">
          <cell r="A160">
            <v>6613</v>
          </cell>
          <cell r="B160" t="str">
            <v>Садово</v>
          </cell>
          <cell r="C160" t="str">
            <v>Южен централен район</v>
          </cell>
          <cell r="D160" t="str">
            <v>Пловдив</v>
          </cell>
        </row>
        <row r="161">
          <cell r="A161">
            <v>6614</v>
          </cell>
          <cell r="B161" t="str">
            <v>Стамболийски</v>
          </cell>
          <cell r="C161" t="str">
            <v>Южен централен район</v>
          </cell>
          <cell r="D161" t="str">
            <v>Пловдив</v>
          </cell>
        </row>
        <row r="162">
          <cell r="A162">
            <v>6615</v>
          </cell>
          <cell r="B162" t="str">
            <v>Съединение</v>
          </cell>
          <cell r="C162" t="str">
            <v>Южен централен район</v>
          </cell>
          <cell r="D162" t="str">
            <v>Пловдив</v>
          </cell>
        </row>
        <row r="163">
          <cell r="A163">
            <v>6616</v>
          </cell>
          <cell r="B163" t="str">
            <v>Хисаря</v>
          </cell>
          <cell r="C163" t="str">
            <v>Южен централен район</v>
          </cell>
          <cell r="D163" t="str">
            <v>Пловдив</v>
          </cell>
        </row>
        <row r="164">
          <cell r="A164">
            <v>6617</v>
          </cell>
          <cell r="B164" t="str">
            <v>Куклен</v>
          </cell>
          <cell r="C164" t="str">
            <v>Южен централен район</v>
          </cell>
          <cell r="D164" t="str">
            <v>Пловдив</v>
          </cell>
        </row>
        <row r="165">
          <cell r="A165">
            <v>6618</v>
          </cell>
          <cell r="B165" t="str">
            <v>Сопот</v>
          </cell>
          <cell r="C165" t="str">
            <v>Южен централен район</v>
          </cell>
          <cell r="D165" t="str">
            <v>Пловдив</v>
          </cell>
        </row>
        <row r="166">
          <cell r="A166">
            <v>6701</v>
          </cell>
          <cell r="B166" t="str">
            <v>Завет</v>
          </cell>
          <cell r="C166" t="str">
            <v>Северен централен район</v>
          </cell>
          <cell r="D166" t="str">
            <v>Разград</v>
          </cell>
        </row>
        <row r="167">
          <cell r="A167">
            <v>6702</v>
          </cell>
          <cell r="B167" t="str">
            <v>Исперих</v>
          </cell>
          <cell r="C167" t="str">
            <v>Северен централен район</v>
          </cell>
          <cell r="D167" t="str">
            <v>Разград</v>
          </cell>
        </row>
        <row r="168">
          <cell r="A168">
            <v>6703</v>
          </cell>
          <cell r="B168" t="str">
            <v>Кубрат</v>
          </cell>
          <cell r="C168" t="str">
            <v>Северен централен район</v>
          </cell>
          <cell r="D168" t="str">
            <v>Разград</v>
          </cell>
        </row>
        <row r="169">
          <cell r="A169">
            <v>6704</v>
          </cell>
          <cell r="B169" t="str">
            <v>Лозница</v>
          </cell>
          <cell r="C169" t="str">
            <v>Северен централен район</v>
          </cell>
          <cell r="D169" t="str">
            <v>Разград</v>
          </cell>
        </row>
        <row r="170">
          <cell r="A170">
            <v>6705</v>
          </cell>
          <cell r="B170" t="str">
            <v>Разград</v>
          </cell>
          <cell r="C170" t="str">
            <v>Северен централен район</v>
          </cell>
          <cell r="D170" t="str">
            <v>Разград</v>
          </cell>
        </row>
        <row r="171">
          <cell r="A171">
            <v>6706</v>
          </cell>
          <cell r="B171" t="str">
            <v>Самуил</v>
          </cell>
          <cell r="C171" t="str">
            <v>Северен централен район</v>
          </cell>
          <cell r="D171" t="str">
            <v>Разград</v>
          </cell>
        </row>
        <row r="172">
          <cell r="A172">
            <v>6707</v>
          </cell>
          <cell r="B172" t="str">
            <v>Цар Калоян</v>
          </cell>
          <cell r="C172" t="str">
            <v>Северен централен район</v>
          </cell>
          <cell r="D172" t="str">
            <v>Разград</v>
          </cell>
        </row>
        <row r="173">
          <cell r="A173">
            <v>6801</v>
          </cell>
          <cell r="B173" t="str">
            <v>Борово</v>
          </cell>
          <cell r="C173" t="str">
            <v>Северен централен район</v>
          </cell>
          <cell r="D173" t="str">
            <v>Русе</v>
          </cell>
        </row>
        <row r="174">
          <cell r="A174">
            <v>6802</v>
          </cell>
          <cell r="B174" t="str">
            <v>Бяла</v>
          </cell>
          <cell r="C174" t="str">
            <v>Северен централен район</v>
          </cell>
          <cell r="D174" t="str">
            <v>Русе</v>
          </cell>
        </row>
        <row r="175">
          <cell r="A175">
            <v>6803</v>
          </cell>
          <cell r="B175" t="str">
            <v>Ветово</v>
          </cell>
          <cell r="C175" t="str">
            <v>Северен централен район</v>
          </cell>
          <cell r="D175" t="str">
            <v>Русе</v>
          </cell>
        </row>
        <row r="176">
          <cell r="A176">
            <v>6804</v>
          </cell>
          <cell r="B176" t="str">
            <v>Две могили</v>
          </cell>
          <cell r="C176" t="str">
            <v>Северен централен район</v>
          </cell>
          <cell r="D176" t="str">
            <v>Русе</v>
          </cell>
        </row>
        <row r="177">
          <cell r="A177">
            <v>6805</v>
          </cell>
          <cell r="B177" t="str">
            <v>Иваново</v>
          </cell>
          <cell r="C177" t="str">
            <v>Северен централен район</v>
          </cell>
          <cell r="D177" t="str">
            <v>Русе</v>
          </cell>
        </row>
        <row r="178">
          <cell r="A178">
            <v>6806</v>
          </cell>
          <cell r="B178" t="str">
            <v>Русе</v>
          </cell>
          <cell r="C178" t="str">
            <v>Северен централен район</v>
          </cell>
          <cell r="D178" t="str">
            <v>Русе</v>
          </cell>
        </row>
        <row r="179">
          <cell r="A179">
            <v>6807</v>
          </cell>
          <cell r="B179" t="str">
            <v>Сливо поле</v>
          </cell>
          <cell r="C179" t="str">
            <v>Северен централен район</v>
          </cell>
          <cell r="D179" t="str">
            <v>Русе</v>
          </cell>
        </row>
        <row r="180">
          <cell r="A180">
            <v>6808</v>
          </cell>
          <cell r="B180" t="str">
            <v>Ценово</v>
          </cell>
          <cell r="C180" t="str">
            <v>Северен централен район</v>
          </cell>
          <cell r="D180" t="str">
            <v>Русе</v>
          </cell>
        </row>
        <row r="181">
          <cell r="A181">
            <v>6901</v>
          </cell>
          <cell r="B181" t="str">
            <v>Алфатар</v>
          </cell>
          <cell r="C181" t="str">
            <v>Северен централен район</v>
          </cell>
          <cell r="D181" t="str">
            <v>Силистра</v>
          </cell>
        </row>
        <row r="182">
          <cell r="A182">
            <v>6902</v>
          </cell>
          <cell r="B182" t="str">
            <v>Главиница</v>
          </cell>
          <cell r="C182" t="str">
            <v>Северен централен район</v>
          </cell>
          <cell r="D182" t="str">
            <v>Силистра</v>
          </cell>
        </row>
        <row r="183">
          <cell r="A183">
            <v>6903</v>
          </cell>
          <cell r="B183" t="str">
            <v>Дулово</v>
          </cell>
          <cell r="C183" t="str">
            <v>Северен централен район</v>
          </cell>
          <cell r="D183" t="str">
            <v>Силистра</v>
          </cell>
        </row>
        <row r="184">
          <cell r="A184">
            <v>6904</v>
          </cell>
          <cell r="B184" t="str">
            <v>Кайнарджа</v>
          </cell>
          <cell r="C184" t="str">
            <v>Северен централен район</v>
          </cell>
          <cell r="D184" t="str">
            <v>Силистра</v>
          </cell>
        </row>
        <row r="185">
          <cell r="A185">
            <v>6905</v>
          </cell>
          <cell r="B185" t="str">
            <v>Силистра</v>
          </cell>
          <cell r="C185" t="str">
            <v>Северен централен район</v>
          </cell>
          <cell r="D185" t="str">
            <v>Силистра</v>
          </cell>
        </row>
        <row r="186">
          <cell r="A186">
            <v>6906</v>
          </cell>
          <cell r="B186" t="str">
            <v>Ситово</v>
          </cell>
          <cell r="C186" t="str">
            <v>Северен централен район</v>
          </cell>
          <cell r="D186" t="str">
            <v>Силистра</v>
          </cell>
        </row>
        <row r="187">
          <cell r="A187">
            <v>6907</v>
          </cell>
          <cell r="B187" t="str">
            <v>Тутракан</v>
          </cell>
          <cell r="C187" t="str">
            <v>Северен централен район</v>
          </cell>
          <cell r="D187" t="str">
            <v>Силистра</v>
          </cell>
        </row>
        <row r="188">
          <cell r="A188">
            <v>7001</v>
          </cell>
          <cell r="B188" t="str">
            <v>Котел</v>
          </cell>
          <cell r="C188" t="str">
            <v>Югоизточен район</v>
          </cell>
          <cell r="D188" t="str">
            <v>Сливен</v>
          </cell>
        </row>
        <row r="189">
          <cell r="A189">
            <v>7002</v>
          </cell>
          <cell r="B189" t="str">
            <v>Нова Загора</v>
          </cell>
          <cell r="C189" t="str">
            <v>Югоизточен район</v>
          </cell>
          <cell r="D189" t="str">
            <v>Сливен</v>
          </cell>
        </row>
        <row r="190">
          <cell r="A190">
            <v>7003</v>
          </cell>
          <cell r="B190" t="str">
            <v>Сливен</v>
          </cell>
          <cell r="C190" t="str">
            <v>Югоизточен район</v>
          </cell>
          <cell r="D190" t="str">
            <v>Сливен</v>
          </cell>
        </row>
        <row r="191">
          <cell r="A191">
            <v>7004</v>
          </cell>
          <cell r="B191" t="str">
            <v>Твърдица</v>
          </cell>
          <cell r="C191" t="str">
            <v>Югоизточен район</v>
          </cell>
          <cell r="D191" t="str">
            <v>Сливен</v>
          </cell>
        </row>
        <row r="192">
          <cell r="A192">
            <v>7101</v>
          </cell>
          <cell r="B192" t="str">
            <v>Баните</v>
          </cell>
          <cell r="C192" t="str">
            <v>Южен централен район</v>
          </cell>
          <cell r="D192" t="str">
            <v>Смолян</v>
          </cell>
        </row>
        <row r="193">
          <cell r="A193">
            <v>7102</v>
          </cell>
          <cell r="B193" t="str">
            <v>Борино</v>
          </cell>
          <cell r="C193" t="str">
            <v>Южен централен район</v>
          </cell>
          <cell r="D193" t="str">
            <v>Смолян</v>
          </cell>
        </row>
        <row r="194">
          <cell r="A194">
            <v>7103</v>
          </cell>
          <cell r="B194" t="str">
            <v>Девин</v>
          </cell>
          <cell r="C194" t="str">
            <v>Южен централен район</v>
          </cell>
          <cell r="D194" t="str">
            <v>Смолян</v>
          </cell>
        </row>
        <row r="195">
          <cell r="A195">
            <v>7104</v>
          </cell>
          <cell r="B195" t="str">
            <v>Доспат</v>
          </cell>
          <cell r="C195" t="str">
            <v>Южен централен район</v>
          </cell>
          <cell r="D195" t="str">
            <v>Смолян</v>
          </cell>
        </row>
        <row r="196">
          <cell r="A196">
            <v>7105</v>
          </cell>
          <cell r="B196" t="str">
            <v>Златоград</v>
          </cell>
          <cell r="C196" t="str">
            <v>Южен централен район</v>
          </cell>
          <cell r="D196" t="str">
            <v>Смолян</v>
          </cell>
        </row>
        <row r="197">
          <cell r="A197">
            <v>7106</v>
          </cell>
          <cell r="B197" t="str">
            <v>Мадан</v>
          </cell>
          <cell r="C197" t="str">
            <v>Южен централен район</v>
          </cell>
          <cell r="D197" t="str">
            <v>Смолян</v>
          </cell>
        </row>
        <row r="198">
          <cell r="A198">
            <v>7107</v>
          </cell>
          <cell r="B198" t="str">
            <v>Неделино</v>
          </cell>
          <cell r="C198" t="str">
            <v>Южен централен район</v>
          </cell>
          <cell r="D198" t="str">
            <v>Смолян</v>
          </cell>
        </row>
        <row r="199">
          <cell r="A199">
            <v>7108</v>
          </cell>
          <cell r="B199" t="str">
            <v>Рудозем</v>
          </cell>
          <cell r="C199" t="str">
            <v>Южен централен район</v>
          </cell>
          <cell r="D199" t="str">
            <v>Смолян</v>
          </cell>
        </row>
        <row r="200">
          <cell r="A200">
            <v>7109</v>
          </cell>
          <cell r="B200" t="str">
            <v>Смолян</v>
          </cell>
          <cell r="C200" t="str">
            <v>Южен централен район</v>
          </cell>
          <cell r="D200" t="str">
            <v>Смолян</v>
          </cell>
        </row>
        <row r="201">
          <cell r="A201">
            <v>7110</v>
          </cell>
          <cell r="B201" t="str">
            <v>Чепеларе</v>
          </cell>
          <cell r="C201" t="str">
            <v>Южен централен район</v>
          </cell>
          <cell r="D201" t="str">
            <v>Смолян</v>
          </cell>
        </row>
        <row r="202">
          <cell r="A202">
            <v>7225</v>
          </cell>
          <cell r="B202" t="str">
            <v>Столична</v>
          </cell>
          <cell r="C202" t="str">
            <v>Югозападен район</v>
          </cell>
          <cell r="D202" t="str">
            <v>София град</v>
          </cell>
        </row>
        <row r="203">
          <cell r="A203">
            <v>7301</v>
          </cell>
          <cell r="B203" t="str">
            <v>Антон</v>
          </cell>
          <cell r="C203" t="str">
            <v>Югозападен район</v>
          </cell>
          <cell r="D203" t="str">
            <v>София област</v>
          </cell>
        </row>
        <row r="204">
          <cell r="A204">
            <v>7302</v>
          </cell>
          <cell r="B204" t="str">
            <v>Божурище</v>
          </cell>
          <cell r="C204" t="str">
            <v>Югозападен район</v>
          </cell>
          <cell r="D204" t="str">
            <v>София област</v>
          </cell>
        </row>
        <row r="205">
          <cell r="A205">
            <v>7303</v>
          </cell>
          <cell r="B205" t="str">
            <v>Ботевград</v>
          </cell>
          <cell r="C205" t="str">
            <v>Югозападен район</v>
          </cell>
          <cell r="D205" t="str">
            <v>София област</v>
          </cell>
        </row>
        <row r="206">
          <cell r="A206">
            <v>7304</v>
          </cell>
          <cell r="B206" t="str">
            <v>Годеч</v>
          </cell>
          <cell r="C206" t="str">
            <v>Югозападен район</v>
          </cell>
          <cell r="D206" t="str">
            <v>София област</v>
          </cell>
        </row>
        <row r="207">
          <cell r="A207">
            <v>7305</v>
          </cell>
          <cell r="B207" t="str">
            <v>Горна Малина</v>
          </cell>
          <cell r="C207" t="str">
            <v>Югозападен район</v>
          </cell>
          <cell r="D207" t="str">
            <v>София област</v>
          </cell>
        </row>
        <row r="208">
          <cell r="A208">
            <v>7306</v>
          </cell>
          <cell r="B208" t="str">
            <v>Долна баня</v>
          </cell>
          <cell r="C208" t="str">
            <v>Югозападен район</v>
          </cell>
          <cell r="D208" t="str">
            <v>София област</v>
          </cell>
        </row>
        <row r="209">
          <cell r="A209">
            <v>7307</v>
          </cell>
          <cell r="B209" t="str">
            <v>Драгоман</v>
          </cell>
          <cell r="C209" t="str">
            <v>Югозападен район</v>
          </cell>
          <cell r="D209" t="str">
            <v>София област</v>
          </cell>
        </row>
        <row r="210">
          <cell r="A210">
            <v>7308</v>
          </cell>
          <cell r="B210" t="str">
            <v>Елин Пелин</v>
          </cell>
          <cell r="C210" t="str">
            <v>Югозападен район</v>
          </cell>
          <cell r="D210" t="str">
            <v>София област</v>
          </cell>
        </row>
        <row r="211">
          <cell r="A211">
            <v>7309</v>
          </cell>
          <cell r="B211" t="str">
            <v>Етрополе</v>
          </cell>
          <cell r="C211" t="str">
            <v>Югозападен район</v>
          </cell>
          <cell r="D211" t="str">
            <v>София област</v>
          </cell>
        </row>
        <row r="212">
          <cell r="A212">
            <v>7310</v>
          </cell>
          <cell r="B212" t="str">
            <v>Златица</v>
          </cell>
          <cell r="C212" t="str">
            <v>Югозападен район</v>
          </cell>
          <cell r="D212" t="str">
            <v>София област</v>
          </cell>
        </row>
        <row r="213">
          <cell r="A213">
            <v>7311</v>
          </cell>
          <cell r="B213" t="str">
            <v>Ихтиман</v>
          </cell>
          <cell r="C213" t="str">
            <v>Югозападен район</v>
          </cell>
          <cell r="D213" t="str">
            <v>София област</v>
          </cell>
        </row>
        <row r="214">
          <cell r="A214">
            <v>7312</v>
          </cell>
          <cell r="B214" t="str">
            <v>Копривщица</v>
          </cell>
          <cell r="C214" t="str">
            <v>Югозападен район</v>
          </cell>
          <cell r="D214" t="str">
            <v>София област</v>
          </cell>
        </row>
        <row r="215">
          <cell r="A215">
            <v>7313</v>
          </cell>
          <cell r="B215" t="str">
            <v>Костенец</v>
          </cell>
          <cell r="C215" t="str">
            <v>Югозападен район</v>
          </cell>
          <cell r="D215" t="str">
            <v>София област</v>
          </cell>
        </row>
        <row r="216">
          <cell r="A216">
            <v>7314</v>
          </cell>
          <cell r="B216" t="str">
            <v>Костинброд</v>
          </cell>
          <cell r="C216" t="str">
            <v>Югозападен район</v>
          </cell>
          <cell r="D216" t="str">
            <v>София област</v>
          </cell>
        </row>
        <row r="217">
          <cell r="A217">
            <v>7315</v>
          </cell>
          <cell r="B217" t="str">
            <v>Мирково</v>
          </cell>
          <cell r="C217" t="str">
            <v>Югозападен район</v>
          </cell>
          <cell r="D217" t="str">
            <v>София област</v>
          </cell>
        </row>
        <row r="218">
          <cell r="A218">
            <v>7316</v>
          </cell>
          <cell r="B218" t="str">
            <v>Пирдоп</v>
          </cell>
          <cell r="C218" t="str">
            <v>Югозападен район</v>
          </cell>
          <cell r="D218" t="str">
            <v>София област</v>
          </cell>
        </row>
        <row r="219">
          <cell r="A219">
            <v>7317</v>
          </cell>
          <cell r="B219" t="str">
            <v>Правец</v>
          </cell>
          <cell r="C219" t="str">
            <v>Югозападен район</v>
          </cell>
          <cell r="D219" t="str">
            <v>София област</v>
          </cell>
        </row>
        <row r="220">
          <cell r="A220">
            <v>7318</v>
          </cell>
          <cell r="B220" t="str">
            <v>Самоков</v>
          </cell>
          <cell r="C220" t="str">
            <v>Югозападен район</v>
          </cell>
          <cell r="D220" t="str">
            <v>София област</v>
          </cell>
        </row>
        <row r="221">
          <cell r="A221">
            <v>7319</v>
          </cell>
          <cell r="B221" t="str">
            <v>Своге</v>
          </cell>
          <cell r="C221" t="str">
            <v>Югозападен район</v>
          </cell>
          <cell r="D221" t="str">
            <v>София област</v>
          </cell>
        </row>
        <row r="222">
          <cell r="A222">
            <v>7320</v>
          </cell>
          <cell r="B222" t="str">
            <v>Сливница</v>
          </cell>
          <cell r="C222" t="str">
            <v>Югозападен район</v>
          </cell>
          <cell r="D222" t="str">
            <v>София област</v>
          </cell>
        </row>
        <row r="223">
          <cell r="A223">
            <v>7321</v>
          </cell>
          <cell r="B223" t="str">
            <v>Чавдар</v>
          </cell>
          <cell r="C223" t="str">
            <v>Югозападен район</v>
          </cell>
          <cell r="D223" t="str">
            <v>София област</v>
          </cell>
        </row>
        <row r="224">
          <cell r="A224">
            <v>7322</v>
          </cell>
          <cell r="B224" t="str">
            <v>Челопеч</v>
          </cell>
          <cell r="C224" t="str">
            <v>Югозападен район</v>
          </cell>
          <cell r="D224" t="str">
            <v>София област</v>
          </cell>
        </row>
        <row r="225">
          <cell r="A225">
            <v>7401</v>
          </cell>
          <cell r="B225" t="str">
            <v>Братя Даскалови</v>
          </cell>
          <cell r="C225" t="str">
            <v>Югоизточен район</v>
          </cell>
          <cell r="D225" t="str">
            <v>Стара Загора</v>
          </cell>
        </row>
        <row r="226">
          <cell r="A226">
            <v>7402</v>
          </cell>
          <cell r="B226" t="str">
            <v>Гурково</v>
          </cell>
          <cell r="C226" t="str">
            <v>Югоизточен район</v>
          </cell>
          <cell r="D226" t="str">
            <v>Стара Загора</v>
          </cell>
        </row>
        <row r="227">
          <cell r="A227">
            <v>7403</v>
          </cell>
          <cell r="B227" t="str">
            <v>Гълъбово</v>
          </cell>
          <cell r="C227" t="str">
            <v>Югоизточен район</v>
          </cell>
          <cell r="D227" t="str">
            <v>Стара Загора</v>
          </cell>
        </row>
        <row r="228">
          <cell r="A228">
            <v>7404</v>
          </cell>
          <cell r="B228" t="str">
            <v>Казанлък</v>
          </cell>
          <cell r="C228" t="str">
            <v>Югоизточен район</v>
          </cell>
          <cell r="D228" t="str">
            <v>Стара Загора</v>
          </cell>
        </row>
        <row r="229">
          <cell r="A229">
            <v>7405</v>
          </cell>
          <cell r="B229" t="str">
            <v>Мъглиж</v>
          </cell>
          <cell r="C229" t="str">
            <v>Югоизточен район</v>
          </cell>
          <cell r="D229" t="str">
            <v>Стара Загора</v>
          </cell>
        </row>
        <row r="230">
          <cell r="A230">
            <v>7406</v>
          </cell>
          <cell r="B230" t="str">
            <v>Николаево</v>
          </cell>
          <cell r="C230" t="str">
            <v>Югоизточен район</v>
          </cell>
          <cell r="D230" t="str">
            <v>Стара Загора</v>
          </cell>
        </row>
        <row r="231">
          <cell r="A231">
            <v>7407</v>
          </cell>
          <cell r="B231" t="str">
            <v>Опан</v>
          </cell>
          <cell r="C231" t="str">
            <v>Югоизточен район</v>
          </cell>
          <cell r="D231" t="str">
            <v>Стара Загора</v>
          </cell>
        </row>
        <row r="232">
          <cell r="A232">
            <v>7408</v>
          </cell>
          <cell r="B232" t="str">
            <v>Павел баня</v>
          </cell>
          <cell r="C232" t="str">
            <v>Югоизточен район</v>
          </cell>
          <cell r="D232" t="str">
            <v>Стара Загора</v>
          </cell>
        </row>
        <row r="233">
          <cell r="A233">
            <v>7409</v>
          </cell>
          <cell r="B233" t="str">
            <v>Раднево</v>
          </cell>
          <cell r="C233" t="str">
            <v>Югоизточен район</v>
          </cell>
          <cell r="D233" t="str">
            <v>Стара Загора</v>
          </cell>
        </row>
        <row r="234">
          <cell r="A234">
            <v>7410</v>
          </cell>
          <cell r="B234" t="str">
            <v>Стара Загора</v>
          </cell>
          <cell r="C234" t="str">
            <v>Югоизточен район</v>
          </cell>
          <cell r="D234" t="str">
            <v>Стара Загора</v>
          </cell>
        </row>
        <row r="235">
          <cell r="A235">
            <v>7411</v>
          </cell>
          <cell r="B235" t="str">
            <v>Чирпан</v>
          </cell>
          <cell r="C235" t="str">
            <v>Югоизточен район</v>
          </cell>
          <cell r="D235" t="str">
            <v>Стара Загора</v>
          </cell>
        </row>
        <row r="236">
          <cell r="A236">
            <v>7501</v>
          </cell>
          <cell r="B236" t="str">
            <v>Антоново</v>
          </cell>
          <cell r="C236" t="str">
            <v>Североизточен район</v>
          </cell>
          <cell r="D236" t="str">
            <v>Търговище</v>
          </cell>
        </row>
        <row r="237">
          <cell r="A237">
            <v>7502</v>
          </cell>
          <cell r="B237" t="str">
            <v>Омуртаг</v>
          </cell>
          <cell r="C237" t="str">
            <v>Североизточен район</v>
          </cell>
          <cell r="D237" t="str">
            <v>Търговище</v>
          </cell>
        </row>
        <row r="238">
          <cell r="A238">
            <v>7503</v>
          </cell>
          <cell r="B238" t="str">
            <v>Опака</v>
          </cell>
          <cell r="C238" t="str">
            <v>Североизточен район</v>
          </cell>
          <cell r="D238" t="str">
            <v>Търговище</v>
          </cell>
        </row>
        <row r="239">
          <cell r="A239">
            <v>7504</v>
          </cell>
          <cell r="B239" t="str">
            <v>Попово</v>
          </cell>
          <cell r="C239" t="str">
            <v>Североизточен район</v>
          </cell>
          <cell r="D239" t="str">
            <v>Търговище</v>
          </cell>
        </row>
        <row r="240">
          <cell r="A240">
            <v>7505</v>
          </cell>
          <cell r="B240" t="str">
            <v>Търговище</v>
          </cell>
          <cell r="C240" t="str">
            <v>Североизточен район</v>
          </cell>
          <cell r="D240" t="str">
            <v>Търговище</v>
          </cell>
        </row>
        <row r="241">
          <cell r="A241">
            <v>7601</v>
          </cell>
          <cell r="B241" t="str">
            <v>Димитровград</v>
          </cell>
          <cell r="C241" t="str">
            <v>Южен централен район</v>
          </cell>
          <cell r="D241" t="str">
            <v>Хасково</v>
          </cell>
        </row>
        <row r="242">
          <cell r="A242">
            <v>7602</v>
          </cell>
          <cell r="B242" t="str">
            <v>Ивайловград</v>
          </cell>
          <cell r="C242" t="str">
            <v>Южен централен район</v>
          </cell>
          <cell r="D242" t="str">
            <v>Хасково</v>
          </cell>
        </row>
        <row r="243">
          <cell r="A243">
            <v>7603</v>
          </cell>
          <cell r="B243" t="str">
            <v>Любимец</v>
          </cell>
          <cell r="C243" t="str">
            <v>Южен централен район</v>
          </cell>
          <cell r="D243" t="str">
            <v>Хасково</v>
          </cell>
        </row>
        <row r="244">
          <cell r="A244">
            <v>7604</v>
          </cell>
          <cell r="B244" t="str">
            <v>Маджарово</v>
          </cell>
          <cell r="C244" t="str">
            <v>Южен централен район</v>
          </cell>
          <cell r="D244" t="str">
            <v>Хасково</v>
          </cell>
        </row>
        <row r="245">
          <cell r="A245">
            <v>7605</v>
          </cell>
          <cell r="B245" t="str">
            <v>Минерални бани</v>
          </cell>
          <cell r="C245" t="str">
            <v>Южен централен район</v>
          </cell>
          <cell r="D245" t="str">
            <v>Хасково</v>
          </cell>
        </row>
        <row r="246">
          <cell r="A246">
            <v>7606</v>
          </cell>
          <cell r="B246" t="str">
            <v>Свиленград</v>
          </cell>
          <cell r="C246" t="str">
            <v>Южен централен район</v>
          </cell>
          <cell r="D246" t="str">
            <v>Хасково</v>
          </cell>
        </row>
        <row r="247">
          <cell r="A247">
            <v>7607</v>
          </cell>
          <cell r="B247" t="str">
            <v>Симеоновград</v>
          </cell>
          <cell r="C247" t="str">
            <v>Южен централен район</v>
          </cell>
          <cell r="D247" t="str">
            <v>Хасково</v>
          </cell>
        </row>
        <row r="248">
          <cell r="A248">
            <v>7608</v>
          </cell>
          <cell r="B248" t="str">
            <v>Стамболово</v>
          </cell>
          <cell r="C248" t="str">
            <v>Южен централен район</v>
          </cell>
          <cell r="D248" t="str">
            <v>Хасково</v>
          </cell>
        </row>
        <row r="249">
          <cell r="A249">
            <v>7609</v>
          </cell>
          <cell r="B249" t="str">
            <v>Тополовград</v>
          </cell>
          <cell r="C249" t="str">
            <v>Южен централен район</v>
          </cell>
          <cell r="D249" t="str">
            <v>Хасково</v>
          </cell>
        </row>
        <row r="250">
          <cell r="A250">
            <v>7610</v>
          </cell>
          <cell r="B250" t="str">
            <v>Харманли</v>
          </cell>
          <cell r="C250" t="str">
            <v>Южен централен район</v>
          </cell>
          <cell r="D250" t="str">
            <v>Хасково</v>
          </cell>
        </row>
        <row r="251">
          <cell r="A251">
            <v>7611</v>
          </cell>
          <cell r="B251" t="str">
            <v>Хасково</v>
          </cell>
          <cell r="C251" t="str">
            <v>Южен централен район</v>
          </cell>
          <cell r="D251" t="str">
            <v>Хасково</v>
          </cell>
        </row>
        <row r="252">
          <cell r="A252">
            <v>7701</v>
          </cell>
          <cell r="B252" t="str">
            <v>Велики Преслав</v>
          </cell>
          <cell r="C252" t="str">
            <v>Североизточен район</v>
          </cell>
          <cell r="D252" t="str">
            <v>Шумен</v>
          </cell>
        </row>
        <row r="253">
          <cell r="A253">
            <v>7702</v>
          </cell>
          <cell r="B253" t="str">
            <v>Венец</v>
          </cell>
          <cell r="C253" t="str">
            <v>Североизточен район</v>
          </cell>
          <cell r="D253" t="str">
            <v>Шумен</v>
          </cell>
        </row>
        <row r="254">
          <cell r="A254">
            <v>7703</v>
          </cell>
          <cell r="B254" t="str">
            <v>Върбица</v>
          </cell>
          <cell r="C254" t="str">
            <v>Североизточен район</v>
          </cell>
          <cell r="D254" t="str">
            <v>Шумен</v>
          </cell>
        </row>
        <row r="255">
          <cell r="A255">
            <v>7704</v>
          </cell>
          <cell r="B255" t="str">
            <v>Каолиново</v>
          </cell>
          <cell r="C255" t="str">
            <v>Североизточен район</v>
          </cell>
          <cell r="D255" t="str">
            <v>Шумен</v>
          </cell>
        </row>
        <row r="256">
          <cell r="A256">
            <v>7705</v>
          </cell>
          <cell r="B256" t="str">
            <v>Каспичан</v>
          </cell>
          <cell r="C256" t="str">
            <v>Североизточен район</v>
          </cell>
          <cell r="D256" t="str">
            <v>Шумен</v>
          </cell>
        </row>
        <row r="257">
          <cell r="A257">
            <v>7706</v>
          </cell>
          <cell r="B257" t="str">
            <v>Никола Козлево</v>
          </cell>
          <cell r="C257" t="str">
            <v>Североизточен район</v>
          </cell>
          <cell r="D257" t="str">
            <v>Шумен</v>
          </cell>
        </row>
        <row r="258">
          <cell r="A258">
            <v>7707</v>
          </cell>
          <cell r="B258" t="str">
            <v>Нови пазар</v>
          </cell>
          <cell r="C258" t="str">
            <v>Североизточен район</v>
          </cell>
          <cell r="D258" t="str">
            <v>Шумен</v>
          </cell>
        </row>
        <row r="259">
          <cell r="A259">
            <v>7708</v>
          </cell>
          <cell r="B259" t="str">
            <v>Смядово</v>
          </cell>
          <cell r="C259" t="str">
            <v>Североизточен район</v>
          </cell>
          <cell r="D259" t="str">
            <v>Шумен</v>
          </cell>
        </row>
        <row r="260">
          <cell r="A260">
            <v>7709</v>
          </cell>
          <cell r="B260" t="str">
            <v>Хитрино</v>
          </cell>
          <cell r="C260" t="str">
            <v>Североизточен район</v>
          </cell>
          <cell r="D260" t="str">
            <v>Шумен</v>
          </cell>
        </row>
        <row r="261">
          <cell r="A261">
            <v>7710</v>
          </cell>
          <cell r="B261" t="str">
            <v>Шумен</v>
          </cell>
          <cell r="C261" t="str">
            <v>Североизточен район</v>
          </cell>
          <cell r="D261" t="str">
            <v>Шумен</v>
          </cell>
        </row>
        <row r="262">
          <cell r="A262">
            <v>7801</v>
          </cell>
          <cell r="B262" t="str">
            <v>Болярово</v>
          </cell>
          <cell r="C262" t="str">
            <v>Югоизточен район</v>
          </cell>
          <cell r="D262" t="str">
            <v>Ямбол</v>
          </cell>
        </row>
        <row r="263">
          <cell r="A263">
            <v>7802</v>
          </cell>
          <cell r="B263" t="str">
            <v>Елхово</v>
          </cell>
          <cell r="C263" t="str">
            <v>Югоизточен район</v>
          </cell>
          <cell r="D263" t="str">
            <v>Ямбол</v>
          </cell>
        </row>
        <row r="264">
          <cell r="A264">
            <v>7803</v>
          </cell>
          <cell r="B264" t="str">
            <v>Стралджа</v>
          </cell>
          <cell r="C264" t="str">
            <v>Югоизточен район</v>
          </cell>
          <cell r="D264" t="str">
            <v>Ямбол</v>
          </cell>
        </row>
        <row r="265">
          <cell r="A265">
            <v>7804</v>
          </cell>
          <cell r="B265" t="str">
            <v>Тунджа</v>
          </cell>
          <cell r="C265" t="str">
            <v>Югоизточен район</v>
          </cell>
          <cell r="D265" t="str">
            <v>Ямбол</v>
          </cell>
        </row>
        <row r="266">
          <cell r="A266">
            <v>7805</v>
          </cell>
          <cell r="B266" t="str">
            <v>Ямбол</v>
          </cell>
          <cell r="C266" t="str">
            <v>Югоизточен район</v>
          </cell>
          <cell r="D266" t="str">
            <v>Ямбол</v>
          </cell>
        </row>
      </sheetData>
    </sheetDataSet>
  </externalBook>
</externalLink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5"/>
  <sheetViews>
    <sheetView tabSelected="1" topLeftCell="C1" zoomScaleNormal="100" workbookViewId="0">
      <selection activeCell="D63" sqref="D63"/>
    </sheetView>
  </sheetViews>
  <sheetFormatPr defaultRowHeight="12.75" x14ac:dyDescent="0.2"/>
  <cols>
    <col min="1" max="2" width="10.28515625" style="1" hidden="1" customWidth="1"/>
    <col min="3" max="3" width="4.5703125" style="2" customWidth="1"/>
    <col min="4" max="4" width="47.140625" style="2" customWidth="1"/>
    <col min="5" max="11" width="15.7109375" style="2" customWidth="1"/>
    <col min="12" max="12" width="49.140625" style="2" customWidth="1"/>
    <col min="13" max="16384" width="9.140625" style="2"/>
  </cols>
  <sheetData>
    <row r="1" spans="1:11" ht="15.75" x14ac:dyDescent="0.25">
      <c r="A1" s="1" t="s">
        <v>0</v>
      </c>
      <c r="B1" s="1" t="s">
        <v>0</v>
      </c>
      <c r="D1" s="3" t="s">
        <v>1</v>
      </c>
      <c r="E1" s="4">
        <v>6806</v>
      </c>
      <c r="F1" s="5"/>
      <c r="G1" s="5"/>
      <c r="H1" s="6"/>
      <c r="I1" s="6"/>
      <c r="J1" s="6"/>
      <c r="K1" s="7"/>
    </row>
    <row r="2" spans="1:11" ht="15.75" x14ac:dyDescent="0.25">
      <c r="D2" s="3" t="s">
        <v>2</v>
      </c>
      <c r="E2" s="8" t="str">
        <f>IFERROR(VLOOKUP(E1,muninfo,2,0),"")</f>
        <v>Русе</v>
      </c>
      <c r="F2" s="5"/>
      <c r="G2" s="5"/>
      <c r="H2" s="5"/>
      <c r="I2" s="5"/>
      <c r="J2" s="5"/>
    </row>
    <row r="3" spans="1:11" ht="15.75" x14ac:dyDescent="0.25">
      <c r="D3" s="3" t="s">
        <v>3</v>
      </c>
      <c r="E3" s="8" t="str">
        <f>IFERROR(VLOOKUP(E1,muninfo,4,0),"")</f>
        <v>Русе</v>
      </c>
      <c r="F3" s="5"/>
      <c r="G3" s="5"/>
      <c r="H3" s="5"/>
      <c r="I3" s="5"/>
      <c r="J3" s="5"/>
    </row>
    <row r="4" spans="1:11" ht="15.75" x14ac:dyDescent="0.25">
      <c r="D4" s="68" t="s">
        <v>4</v>
      </c>
      <c r="E4" s="67"/>
      <c r="F4" s="5"/>
      <c r="G4" s="5"/>
      <c r="H4" s="5"/>
      <c r="I4" s="5"/>
      <c r="J4" s="5"/>
    </row>
    <row r="5" spans="1:11" ht="15.75" x14ac:dyDescent="0.25">
      <c r="D5" s="69" t="s">
        <v>5</v>
      </c>
      <c r="E5" s="69"/>
      <c r="F5" s="5"/>
      <c r="G5" s="5"/>
      <c r="H5" s="5"/>
      <c r="I5" s="5"/>
      <c r="J5" s="5"/>
    </row>
    <row r="7" spans="1:11" ht="18.75" x14ac:dyDescent="0.3">
      <c r="C7" s="70" t="s">
        <v>6</v>
      </c>
      <c r="D7" s="70"/>
      <c r="E7" s="70"/>
      <c r="F7" s="70"/>
      <c r="G7" s="70"/>
      <c r="H7" s="70"/>
      <c r="I7" s="70"/>
      <c r="J7" s="70"/>
      <c r="K7" s="70"/>
    </row>
    <row r="8" spans="1:11" ht="18.75" x14ac:dyDescent="0.3">
      <c r="C8" s="70" t="s">
        <v>7</v>
      </c>
      <c r="D8" s="70"/>
      <c r="E8" s="70"/>
      <c r="F8" s="70"/>
      <c r="G8" s="70"/>
      <c r="H8" s="70"/>
      <c r="I8" s="70"/>
      <c r="J8" s="70"/>
      <c r="K8" s="70"/>
    </row>
    <row r="9" spans="1:11" ht="18.75" x14ac:dyDescent="0.3">
      <c r="C9" s="70"/>
      <c r="D9" s="70"/>
      <c r="E9" s="70"/>
      <c r="F9" s="70"/>
      <c r="G9" s="70"/>
      <c r="H9" s="70"/>
      <c r="I9" s="70"/>
      <c r="J9" s="70"/>
      <c r="K9" s="70"/>
    </row>
    <row r="10" spans="1:11" ht="16.5" thickBot="1" x14ac:dyDescent="0.3">
      <c r="A10" s="1">
        <f>+$E$1</f>
        <v>6806</v>
      </c>
      <c r="D10" s="9"/>
      <c r="K10" s="10" t="s">
        <v>8</v>
      </c>
    </row>
    <row r="11" spans="1:11" ht="38.25" customHeight="1" thickBot="1" x14ac:dyDescent="0.25">
      <c r="C11" s="71" t="s">
        <v>9</v>
      </c>
      <c r="D11" s="72" t="s">
        <v>10</v>
      </c>
      <c r="E11" s="72" t="s">
        <v>11</v>
      </c>
      <c r="F11" s="73" t="s">
        <v>12</v>
      </c>
      <c r="G11" s="73"/>
      <c r="H11" s="73"/>
      <c r="I11" s="73"/>
      <c r="J11" s="73"/>
      <c r="K11" s="74"/>
    </row>
    <row r="12" spans="1:11" ht="35.25" customHeight="1" thickBot="1" x14ac:dyDescent="0.25">
      <c r="C12" s="71"/>
      <c r="D12" s="72"/>
      <c r="E12" s="72"/>
      <c r="F12" s="11" t="s">
        <v>13</v>
      </c>
      <c r="G12" s="11" t="s">
        <v>14</v>
      </c>
      <c r="H12" s="11" t="s">
        <v>15</v>
      </c>
      <c r="I12" s="11" t="s">
        <v>14</v>
      </c>
      <c r="J12" s="11" t="s">
        <v>16</v>
      </c>
      <c r="K12" s="12" t="s">
        <v>14</v>
      </c>
    </row>
    <row r="13" spans="1:11" ht="17.25" customHeight="1" thickBot="1" x14ac:dyDescent="0.25">
      <c r="C13" s="13">
        <v>1</v>
      </c>
      <c r="D13" s="14">
        <v>2</v>
      </c>
      <c r="E13" s="14">
        <v>3</v>
      </c>
      <c r="F13" s="14">
        <v>4</v>
      </c>
      <c r="G13" s="14">
        <v>5</v>
      </c>
      <c r="H13" s="14">
        <v>6</v>
      </c>
      <c r="I13" s="14">
        <v>7</v>
      </c>
      <c r="J13" s="14">
        <v>8</v>
      </c>
      <c r="K13" s="15">
        <v>9</v>
      </c>
    </row>
    <row r="14" spans="1:11" ht="15.75" customHeight="1" x14ac:dyDescent="0.2">
      <c r="A14" s="1">
        <f t="shared" ref="A14:A48" si="0">+$E$1</f>
        <v>6806</v>
      </c>
      <c r="B14" s="1">
        <v>100</v>
      </c>
      <c r="C14" s="16">
        <v>1</v>
      </c>
      <c r="D14" s="17" t="s">
        <v>17</v>
      </c>
      <c r="E14" s="18">
        <f t="shared" ref="E14:K14" si="1">+E15+E16</f>
        <v>987258</v>
      </c>
      <c r="F14" s="18">
        <f t="shared" si="1"/>
        <v>741079</v>
      </c>
      <c r="G14" s="18">
        <f t="shared" si="1"/>
        <v>23745</v>
      </c>
      <c r="H14" s="18">
        <f t="shared" si="1"/>
        <v>246179</v>
      </c>
      <c r="I14" s="18">
        <f t="shared" si="1"/>
        <v>61232</v>
      </c>
      <c r="J14" s="18">
        <f t="shared" si="1"/>
        <v>0</v>
      </c>
      <c r="K14" s="19">
        <f t="shared" si="1"/>
        <v>0</v>
      </c>
    </row>
    <row r="15" spans="1:11" ht="15.75" x14ac:dyDescent="0.25">
      <c r="A15" s="1">
        <f t="shared" si="0"/>
        <v>6806</v>
      </c>
      <c r="B15" s="1">
        <v>101</v>
      </c>
      <c r="C15" s="20"/>
      <c r="D15" s="21" t="s">
        <v>18</v>
      </c>
      <c r="E15" s="22">
        <f>+F15+H15+J15</f>
        <v>817159</v>
      </c>
      <c r="F15" s="23">
        <v>741079</v>
      </c>
      <c r="G15" s="23">
        <v>23745</v>
      </c>
      <c r="H15" s="23">
        <f>62973+13107</f>
        <v>76080</v>
      </c>
      <c r="I15" s="23"/>
      <c r="J15" s="23"/>
      <c r="K15" s="24"/>
    </row>
    <row r="16" spans="1:11" ht="15.75" x14ac:dyDescent="0.25">
      <c r="A16" s="1">
        <f t="shared" si="0"/>
        <v>6806</v>
      </c>
      <c r="B16" s="1">
        <v>102</v>
      </c>
      <c r="C16" s="25"/>
      <c r="D16" s="26" t="s">
        <v>19</v>
      </c>
      <c r="E16" s="27">
        <f>+F16+H16+J16</f>
        <v>170099</v>
      </c>
      <c r="F16" s="28">
        <v>0</v>
      </c>
      <c r="G16" s="28">
        <v>0</v>
      </c>
      <c r="H16" s="28">
        <v>170099</v>
      </c>
      <c r="I16" s="28">
        <v>61232</v>
      </c>
      <c r="J16" s="28">
        <v>0</v>
      </c>
      <c r="K16" s="29">
        <v>0</v>
      </c>
    </row>
    <row r="17" spans="1:11" x14ac:dyDescent="0.2">
      <c r="C17" s="30"/>
      <c r="D17" s="31"/>
      <c r="E17" s="31"/>
      <c r="F17" s="31"/>
      <c r="G17" s="31"/>
      <c r="H17" s="31"/>
      <c r="I17" s="31"/>
      <c r="J17" s="31"/>
      <c r="K17" s="32"/>
    </row>
    <row r="18" spans="1:11" ht="15.75" x14ac:dyDescent="0.2">
      <c r="A18" s="1">
        <f t="shared" si="0"/>
        <v>6806</v>
      </c>
      <c r="B18" s="1">
        <f>+B14+100</f>
        <v>200</v>
      </c>
      <c r="C18" s="16">
        <v>2</v>
      </c>
      <c r="D18" s="17" t="s">
        <v>20</v>
      </c>
      <c r="E18" s="18">
        <f t="shared" ref="E18:K18" si="2">+E19+E20</f>
        <v>1067415</v>
      </c>
      <c r="F18" s="18">
        <f t="shared" si="2"/>
        <v>862898</v>
      </c>
      <c r="G18" s="18">
        <f t="shared" si="2"/>
        <v>511292</v>
      </c>
      <c r="H18" s="18">
        <f t="shared" si="2"/>
        <v>0</v>
      </c>
      <c r="I18" s="18">
        <f t="shared" si="2"/>
        <v>0</v>
      </c>
      <c r="J18" s="18">
        <f t="shared" si="2"/>
        <v>204517</v>
      </c>
      <c r="K18" s="19">
        <f t="shared" si="2"/>
        <v>25565</v>
      </c>
    </row>
    <row r="19" spans="1:11" ht="15.75" x14ac:dyDescent="0.25">
      <c r="A19" s="1">
        <f t="shared" si="0"/>
        <v>6806</v>
      </c>
      <c r="B19" s="1">
        <f>+B15+100</f>
        <v>201</v>
      </c>
      <c r="C19" s="20"/>
      <c r="D19" s="21" t="s">
        <v>18</v>
      </c>
      <c r="E19" s="22">
        <f>+F19+H19+J19</f>
        <v>884627</v>
      </c>
      <c r="F19" s="23">
        <v>705675</v>
      </c>
      <c r="G19" s="23">
        <v>511292</v>
      </c>
      <c r="H19" s="23">
        <v>0</v>
      </c>
      <c r="I19" s="23">
        <v>0</v>
      </c>
      <c r="J19" s="23">
        <v>178952</v>
      </c>
      <c r="K19" s="24"/>
    </row>
    <row r="20" spans="1:11" ht="15.75" x14ac:dyDescent="0.25">
      <c r="A20" s="1">
        <f t="shared" si="0"/>
        <v>6806</v>
      </c>
      <c r="B20" s="1">
        <f>+B16+100</f>
        <v>202</v>
      </c>
      <c r="C20" s="25"/>
      <c r="D20" s="26" t="s">
        <v>19</v>
      </c>
      <c r="E20" s="27">
        <f>+F20+H20+J20</f>
        <v>182788</v>
      </c>
      <c r="F20" s="28">
        <v>157223</v>
      </c>
      <c r="G20" s="28">
        <v>0</v>
      </c>
      <c r="H20" s="28">
        <v>0</v>
      </c>
      <c r="I20" s="28">
        <v>0</v>
      </c>
      <c r="J20" s="28">
        <f>245421-219856</f>
        <v>25565</v>
      </c>
      <c r="K20" s="29">
        <v>25565</v>
      </c>
    </row>
    <row r="21" spans="1:11" x14ac:dyDescent="0.2">
      <c r="C21" s="30"/>
      <c r="D21" s="31"/>
      <c r="E21" s="31"/>
      <c r="F21" s="31"/>
      <c r="G21" s="31"/>
      <c r="H21" s="31"/>
      <c r="I21" s="31"/>
      <c r="J21" s="31"/>
      <c r="K21" s="32"/>
    </row>
    <row r="22" spans="1:11" ht="15.75" x14ac:dyDescent="0.2">
      <c r="A22" s="1">
        <f t="shared" si="0"/>
        <v>6806</v>
      </c>
      <c r="B22" s="1">
        <f>+B18+100</f>
        <v>300</v>
      </c>
      <c r="C22" s="16">
        <v>3</v>
      </c>
      <c r="D22" s="17" t="s">
        <v>21</v>
      </c>
      <c r="E22" s="18">
        <f t="shared" ref="E22:K22" si="3">+E23+E24</f>
        <v>4557909</v>
      </c>
      <c r="F22" s="18">
        <f t="shared" si="3"/>
        <v>3214037</v>
      </c>
      <c r="G22" s="18">
        <f t="shared" si="3"/>
        <v>210493.62693076595</v>
      </c>
      <c r="H22" s="18">
        <f t="shared" si="3"/>
        <v>0</v>
      </c>
      <c r="I22" s="18">
        <f t="shared" si="3"/>
        <v>0</v>
      </c>
      <c r="J22" s="18">
        <f t="shared" si="3"/>
        <v>1343872</v>
      </c>
      <c r="K22" s="19">
        <f t="shared" si="3"/>
        <v>653995</v>
      </c>
    </row>
    <row r="23" spans="1:11" ht="15.75" x14ac:dyDescent="0.25">
      <c r="A23" s="1">
        <f t="shared" si="0"/>
        <v>6806</v>
      </c>
      <c r="B23" s="1">
        <f>+B19+100</f>
        <v>301</v>
      </c>
      <c r="C23" s="20"/>
      <c r="D23" s="21" t="s">
        <v>18</v>
      </c>
      <c r="E23" s="22">
        <f>+F23+H23+J23</f>
        <v>3329446</v>
      </c>
      <c r="F23" s="23">
        <v>3012292</v>
      </c>
      <c r="G23" s="23">
        <v>205892</v>
      </c>
      <c r="H23" s="23"/>
      <c r="I23" s="23"/>
      <c r="J23" s="23">
        <v>317154</v>
      </c>
      <c r="K23" s="24"/>
    </row>
    <row r="24" spans="1:11" ht="15.75" x14ac:dyDescent="0.25">
      <c r="A24" s="1">
        <f t="shared" si="0"/>
        <v>6806</v>
      </c>
      <c r="B24" s="1">
        <f>+B20+100</f>
        <v>302</v>
      </c>
      <c r="C24" s="25"/>
      <c r="D24" s="26" t="s">
        <v>19</v>
      </c>
      <c r="E24" s="27">
        <f>+F24+H24+J24</f>
        <v>1228463</v>
      </c>
      <c r="F24" s="28">
        <v>201745</v>
      </c>
      <c r="G24" s="28">
        <f>9000/1.95583</f>
        <v>4601.6269307659668</v>
      </c>
      <c r="H24" s="28"/>
      <c r="I24" s="28"/>
      <c r="J24" s="28">
        <f>1490429+304219-767930</f>
        <v>1026718</v>
      </c>
      <c r="K24" s="29">
        <v>653995</v>
      </c>
    </row>
    <row r="25" spans="1:11" x14ac:dyDescent="0.2">
      <c r="C25" s="30"/>
      <c r="D25" s="31"/>
      <c r="E25" s="31"/>
      <c r="F25" s="31"/>
      <c r="G25" s="31"/>
      <c r="H25" s="31"/>
      <c r="I25" s="31"/>
      <c r="J25" s="31"/>
      <c r="K25" s="32"/>
    </row>
    <row r="26" spans="1:11" ht="15.75" x14ac:dyDescent="0.2">
      <c r="A26" s="1">
        <f t="shared" si="0"/>
        <v>6806</v>
      </c>
      <c r="B26" s="1">
        <f>+B22+100</f>
        <v>400</v>
      </c>
      <c r="C26" s="16">
        <v>4</v>
      </c>
      <c r="D26" s="17" t="s">
        <v>22</v>
      </c>
      <c r="E26" s="18">
        <f t="shared" ref="E26:K26" si="4">+E27+E28</f>
        <v>269689</v>
      </c>
      <c r="F26" s="18">
        <f t="shared" si="4"/>
        <v>269689</v>
      </c>
      <c r="G26" s="18">
        <f t="shared" si="4"/>
        <v>95</v>
      </c>
      <c r="H26" s="18">
        <f t="shared" si="4"/>
        <v>0</v>
      </c>
      <c r="I26" s="18">
        <f t="shared" si="4"/>
        <v>0</v>
      </c>
      <c r="J26" s="18">
        <f t="shared" si="4"/>
        <v>0</v>
      </c>
      <c r="K26" s="19">
        <f t="shared" si="4"/>
        <v>0</v>
      </c>
    </row>
    <row r="27" spans="1:11" ht="15.75" x14ac:dyDescent="0.25">
      <c r="A27" s="1">
        <f t="shared" si="0"/>
        <v>6806</v>
      </c>
      <c r="B27" s="1">
        <f>+B23+100</f>
        <v>401</v>
      </c>
      <c r="C27" s="20"/>
      <c r="D27" s="21" t="s">
        <v>18</v>
      </c>
      <c r="E27" s="22">
        <f>+F27+H27+J27</f>
        <v>97485</v>
      </c>
      <c r="F27" s="23">
        <v>97485</v>
      </c>
      <c r="G27" s="23">
        <v>95</v>
      </c>
      <c r="H27" s="23"/>
      <c r="I27" s="23"/>
      <c r="J27" s="23"/>
      <c r="K27" s="24"/>
    </row>
    <row r="28" spans="1:11" ht="15.75" x14ac:dyDescent="0.25">
      <c r="A28" s="1">
        <f t="shared" si="0"/>
        <v>6806</v>
      </c>
      <c r="B28" s="1">
        <f>+B24+100</f>
        <v>402</v>
      </c>
      <c r="C28" s="25"/>
      <c r="D28" s="26" t="s">
        <v>19</v>
      </c>
      <c r="E28" s="27">
        <f>+F28+H28+J28</f>
        <v>172204</v>
      </c>
      <c r="F28" s="28">
        <v>172204</v>
      </c>
      <c r="G28" s="28"/>
      <c r="H28" s="28"/>
      <c r="I28" s="28"/>
      <c r="J28" s="28"/>
      <c r="K28" s="29"/>
    </row>
    <row r="29" spans="1:11" x14ac:dyDescent="0.2">
      <c r="C29" s="30"/>
      <c r="D29" s="31"/>
      <c r="E29" s="31"/>
      <c r="F29" s="31"/>
      <c r="G29" s="31"/>
      <c r="H29" s="31"/>
      <c r="I29" s="31"/>
      <c r="J29" s="31"/>
      <c r="K29" s="32"/>
    </row>
    <row r="30" spans="1:11" ht="31.5" x14ac:dyDescent="0.2">
      <c r="A30" s="1">
        <f t="shared" si="0"/>
        <v>6806</v>
      </c>
      <c r="B30" s="1">
        <f>+B26+100</f>
        <v>500</v>
      </c>
      <c r="C30" s="16">
        <v>5</v>
      </c>
      <c r="D30" s="17" t="s">
        <v>23</v>
      </c>
      <c r="E30" s="18">
        <f t="shared" ref="E30:K30" si="5">+E31+E32</f>
        <v>7859996</v>
      </c>
      <c r="F30" s="18">
        <f t="shared" si="5"/>
        <v>7800689</v>
      </c>
      <c r="G30" s="18">
        <f t="shared" si="5"/>
        <v>794727</v>
      </c>
      <c r="H30" s="18">
        <f t="shared" si="5"/>
        <v>57786</v>
      </c>
      <c r="I30" s="18">
        <f t="shared" si="5"/>
        <v>0</v>
      </c>
      <c r="J30" s="18">
        <f t="shared" si="5"/>
        <v>1521</v>
      </c>
      <c r="K30" s="19">
        <f t="shared" si="5"/>
        <v>0</v>
      </c>
    </row>
    <row r="31" spans="1:11" ht="15.75" x14ac:dyDescent="0.25">
      <c r="A31" s="1">
        <f t="shared" si="0"/>
        <v>6806</v>
      </c>
      <c r="B31" s="1">
        <f>+B27+100</f>
        <v>501</v>
      </c>
      <c r="C31" s="20"/>
      <c r="D31" s="21" t="s">
        <v>18</v>
      </c>
      <c r="E31" s="22">
        <f>+F31+H31+J31</f>
        <v>3807646</v>
      </c>
      <c r="F31" s="23">
        <f>3878625-72500</f>
        <v>3806125</v>
      </c>
      <c r="G31" s="23">
        <v>794727</v>
      </c>
      <c r="H31" s="23"/>
      <c r="I31" s="23"/>
      <c r="J31" s="23">
        <v>1521</v>
      </c>
      <c r="K31" s="24"/>
    </row>
    <row r="32" spans="1:11" ht="15.75" x14ac:dyDescent="0.25">
      <c r="A32" s="1">
        <f t="shared" si="0"/>
        <v>6806</v>
      </c>
      <c r="B32" s="1">
        <f>+B28+100</f>
        <v>502</v>
      </c>
      <c r="C32" s="25"/>
      <c r="D32" s="26" t="s">
        <v>19</v>
      </c>
      <c r="E32" s="27">
        <f>+F32+H32+J32</f>
        <v>4052350</v>
      </c>
      <c r="F32" s="28">
        <f>3922064+72500</f>
        <v>3994564</v>
      </c>
      <c r="G32" s="28"/>
      <c r="H32" s="28">
        <v>57786</v>
      </c>
      <c r="I32" s="28"/>
      <c r="J32" s="28"/>
      <c r="K32" s="29"/>
    </row>
    <row r="33" spans="1:12" x14ac:dyDescent="0.2">
      <c r="C33" s="30"/>
      <c r="D33" s="31"/>
      <c r="E33" s="31"/>
      <c r="F33" s="31"/>
      <c r="G33" s="31"/>
      <c r="H33" s="31"/>
      <c r="I33" s="31"/>
      <c r="J33" s="31"/>
      <c r="K33" s="32"/>
    </row>
    <row r="34" spans="1:12" ht="47.25" x14ac:dyDescent="0.2">
      <c r="A34" s="1">
        <f t="shared" si="0"/>
        <v>6806</v>
      </c>
      <c r="B34" s="1">
        <f>+B30+100</f>
        <v>600</v>
      </c>
      <c r="C34" s="16">
        <v>6</v>
      </c>
      <c r="D34" s="17" t="s">
        <v>24</v>
      </c>
      <c r="E34" s="18">
        <f t="shared" ref="E34:K34" si="6">+E35+E36</f>
        <v>11049792</v>
      </c>
      <c r="F34" s="18">
        <f t="shared" si="6"/>
        <v>0</v>
      </c>
      <c r="G34" s="18">
        <f t="shared" si="6"/>
        <v>0</v>
      </c>
      <c r="H34" s="18">
        <f t="shared" si="6"/>
        <v>11049792</v>
      </c>
      <c r="I34" s="18">
        <f t="shared" si="6"/>
        <v>1291428</v>
      </c>
      <c r="J34" s="18">
        <f t="shared" si="6"/>
        <v>0</v>
      </c>
      <c r="K34" s="19">
        <f t="shared" si="6"/>
        <v>0</v>
      </c>
    </row>
    <row r="35" spans="1:12" ht="15.75" x14ac:dyDescent="0.25">
      <c r="A35" s="1">
        <f t="shared" si="0"/>
        <v>6806</v>
      </c>
      <c r="B35" s="1">
        <f>+B31+100</f>
        <v>601</v>
      </c>
      <c r="C35" s="20"/>
      <c r="D35" s="21" t="s">
        <v>18</v>
      </c>
      <c r="E35" s="22">
        <f>+F35+H35+J35</f>
        <v>8719661</v>
      </c>
      <c r="F35" s="23"/>
      <c r="G35" s="23"/>
      <c r="H35" s="23">
        <f>7627364+1092298-1</f>
        <v>8719661</v>
      </c>
      <c r="I35" s="23">
        <v>29337</v>
      </c>
      <c r="J35" s="23"/>
      <c r="K35" s="24"/>
    </row>
    <row r="36" spans="1:12" ht="15.75" x14ac:dyDescent="0.25">
      <c r="A36" s="1">
        <f t="shared" si="0"/>
        <v>6806</v>
      </c>
      <c r="B36" s="1">
        <f>+B32+100</f>
        <v>602</v>
      </c>
      <c r="C36" s="25"/>
      <c r="D36" s="26" t="s">
        <v>19</v>
      </c>
      <c r="E36" s="27">
        <f>+F36+H36+J36</f>
        <v>2330131</v>
      </c>
      <c r="F36" s="28"/>
      <c r="G36" s="28"/>
      <c r="H36" s="28">
        <f>2580861-44994-39369-166367</f>
        <v>2330131</v>
      </c>
      <c r="I36" s="28">
        <f>1264085-1994</f>
        <v>1262091</v>
      </c>
      <c r="J36" s="28"/>
      <c r="K36" s="29"/>
    </row>
    <row r="37" spans="1:12" x14ac:dyDescent="0.2">
      <c r="C37" s="30"/>
      <c r="D37" s="31"/>
      <c r="E37" s="31"/>
      <c r="F37" s="31"/>
      <c r="G37" s="31"/>
      <c r="H37" s="31"/>
      <c r="I37" s="31"/>
      <c r="J37" s="31"/>
      <c r="K37" s="32"/>
    </row>
    <row r="38" spans="1:12" ht="31.5" x14ac:dyDescent="0.2">
      <c r="A38" s="1">
        <f t="shared" si="0"/>
        <v>6806</v>
      </c>
      <c r="B38" s="1">
        <f>+B34+100</f>
        <v>700</v>
      </c>
      <c r="C38" s="16">
        <v>7</v>
      </c>
      <c r="D38" s="17" t="s">
        <v>25</v>
      </c>
      <c r="E38" s="18">
        <f t="shared" ref="E38:K38" si="7">+E39+E40</f>
        <v>1231110</v>
      </c>
      <c r="F38" s="18">
        <f>F39+F40</f>
        <v>178718</v>
      </c>
      <c r="G38" s="18">
        <f t="shared" si="7"/>
        <v>8358</v>
      </c>
      <c r="H38" s="18">
        <f t="shared" si="7"/>
        <v>386660</v>
      </c>
      <c r="I38" s="18">
        <f t="shared" si="7"/>
        <v>319287</v>
      </c>
      <c r="J38" s="18">
        <f t="shared" si="7"/>
        <v>665732</v>
      </c>
      <c r="K38" s="19">
        <f t="shared" si="7"/>
        <v>0</v>
      </c>
    </row>
    <row r="39" spans="1:12" ht="15.75" x14ac:dyDescent="0.25">
      <c r="A39" s="1">
        <f t="shared" si="0"/>
        <v>6806</v>
      </c>
      <c r="B39" s="1">
        <f>+B35+100</f>
        <v>701</v>
      </c>
      <c r="C39" s="20"/>
      <c r="D39" s="21" t="s">
        <v>18</v>
      </c>
      <c r="E39" s="22">
        <f>+F39+H39+J39</f>
        <v>815231</v>
      </c>
      <c r="F39" s="23">
        <f>162630-1325</f>
        <v>161305</v>
      </c>
      <c r="G39" s="23">
        <v>8358</v>
      </c>
      <c r="H39" s="23">
        <v>4116</v>
      </c>
      <c r="I39" s="23"/>
      <c r="J39" s="23">
        <v>649810</v>
      </c>
      <c r="K39" s="24"/>
      <c r="L39" s="66"/>
    </row>
    <row r="40" spans="1:12" ht="23.25" customHeight="1" x14ac:dyDescent="0.25">
      <c r="A40" s="1">
        <f t="shared" si="0"/>
        <v>6806</v>
      </c>
      <c r="B40" s="1">
        <f>+B36+100</f>
        <v>702</v>
      </c>
      <c r="C40" s="25"/>
      <c r="D40" s="26" t="s">
        <v>19</v>
      </c>
      <c r="E40" s="27">
        <f>+F40+H40+J40</f>
        <v>415879</v>
      </c>
      <c r="F40" s="28">
        <f>16088+1325</f>
        <v>17413</v>
      </c>
      <c r="G40" s="28"/>
      <c r="H40" s="28">
        <f>546234-163690</f>
        <v>382544</v>
      </c>
      <c r="I40" s="28">
        <v>319287</v>
      </c>
      <c r="J40" s="28">
        <v>15922</v>
      </c>
      <c r="K40" s="29"/>
      <c r="L40" s="67"/>
    </row>
    <row r="41" spans="1:12" x14ac:dyDescent="0.2">
      <c r="C41" s="30"/>
      <c r="D41" s="31"/>
      <c r="E41" s="31"/>
      <c r="F41" s="31"/>
      <c r="G41" s="31"/>
      <c r="H41" s="31"/>
      <c r="I41" s="31"/>
      <c r="J41" s="31"/>
      <c r="K41" s="32"/>
    </row>
    <row r="42" spans="1:12" ht="15.75" x14ac:dyDescent="0.2">
      <c r="A42" s="1">
        <f t="shared" si="0"/>
        <v>6806</v>
      </c>
      <c r="B42" s="1">
        <f>+B38+100</f>
        <v>800</v>
      </c>
      <c r="C42" s="16">
        <v>8</v>
      </c>
      <c r="D42" s="17" t="s">
        <v>26</v>
      </c>
      <c r="E42" s="18">
        <f t="shared" ref="E42:K42" si="8">+E43+E44</f>
        <v>1655515</v>
      </c>
      <c r="F42" s="18">
        <f t="shared" si="8"/>
        <v>338013</v>
      </c>
      <c r="G42" s="18">
        <f t="shared" si="8"/>
        <v>338013</v>
      </c>
      <c r="H42" s="18">
        <f t="shared" si="8"/>
        <v>1317502</v>
      </c>
      <c r="I42" s="18">
        <f t="shared" si="8"/>
        <v>200639</v>
      </c>
      <c r="J42" s="18">
        <f t="shared" si="8"/>
        <v>0</v>
      </c>
      <c r="K42" s="19">
        <f t="shared" si="8"/>
        <v>0</v>
      </c>
    </row>
    <row r="43" spans="1:12" ht="15.75" x14ac:dyDescent="0.25">
      <c r="A43" s="1">
        <f t="shared" si="0"/>
        <v>6806</v>
      </c>
      <c r="B43" s="1">
        <f>+B39+100</f>
        <v>801</v>
      </c>
      <c r="C43" s="20"/>
      <c r="D43" s="21" t="s">
        <v>18</v>
      </c>
      <c r="E43" s="22">
        <f>+F43+H43+J43</f>
        <v>1227552</v>
      </c>
      <c r="F43" s="23">
        <v>338013</v>
      </c>
      <c r="G43" s="23">
        <v>338013</v>
      </c>
      <c r="H43" s="23">
        <f>832228+57311</f>
        <v>889539</v>
      </c>
      <c r="I43" s="23"/>
      <c r="J43" s="23"/>
      <c r="K43" s="24"/>
    </row>
    <row r="44" spans="1:12" ht="15.75" x14ac:dyDescent="0.25">
      <c r="A44" s="1">
        <f t="shared" si="0"/>
        <v>6806</v>
      </c>
      <c r="B44" s="1">
        <f>+B40+100</f>
        <v>802</v>
      </c>
      <c r="C44" s="25"/>
      <c r="D44" s="26" t="s">
        <v>19</v>
      </c>
      <c r="E44" s="27">
        <f>+F44+H44+J44</f>
        <v>427963</v>
      </c>
      <c r="F44" s="28"/>
      <c r="G44" s="28"/>
      <c r="H44" s="28">
        <v>427963</v>
      </c>
      <c r="I44" s="28">
        <f>183766+16873</f>
        <v>200639</v>
      </c>
      <c r="J44" s="28"/>
      <c r="K44" s="29"/>
    </row>
    <row r="45" spans="1:12" x14ac:dyDescent="0.2">
      <c r="C45" s="33"/>
      <c r="D45" s="34"/>
      <c r="E45" s="34"/>
      <c r="F45" s="34"/>
      <c r="G45" s="34"/>
      <c r="H45" s="34"/>
      <c r="I45" s="34"/>
      <c r="J45" s="34"/>
      <c r="K45" s="35"/>
    </row>
    <row r="46" spans="1:12" ht="31.5" x14ac:dyDescent="0.2">
      <c r="A46" s="1">
        <f t="shared" si="0"/>
        <v>6806</v>
      </c>
      <c r="B46" s="1">
        <f>+B42+100</f>
        <v>900</v>
      </c>
      <c r="C46" s="16">
        <v>9</v>
      </c>
      <c r="D46" s="17" t="s">
        <v>27</v>
      </c>
      <c r="E46" s="18">
        <f t="shared" ref="E46:K46" si="9">+E47+E48</f>
        <v>0</v>
      </c>
      <c r="F46" s="18">
        <f t="shared" si="9"/>
        <v>0</v>
      </c>
      <c r="G46" s="18">
        <f t="shared" si="9"/>
        <v>0</v>
      </c>
      <c r="H46" s="18">
        <f t="shared" si="9"/>
        <v>0</v>
      </c>
      <c r="I46" s="18">
        <f t="shared" si="9"/>
        <v>0</v>
      </c>
      <c r="J46" s="18">
        <f t="shared" si="9"/>
        <v>0</v>
      </c>
      <c r="K46" s="19">
        <f t="shared" si="9"/>
        <v>0</v>
      </c>
    </row>
    <row r="47" spans="1:12" ht="15.75" x14ac:dyDescent="0.25">
      <c r="A47" s="1">
        <f t="shared" si="0"/>
        <v>6806</v>
      </c>
      <c r="B47" s="1">
        <f>+B43+100</f>
        <v>901</v>
      </c>
      <c r="C47" s="20"/>
      <c r="D47" s="21" t="s">
        <v>18</v>
      </c>
      <c r="E47" s="22">
        <f>+F47+H47+J47</f>
        <v>0</v>
      </c>
      <c r="F47" s="23"/>
      <c r="G47" s="23"/>
      <c r="H47" s="23"/>
      <c r="I47" s="23"/>
      <c r="J47" s="23"/>
      <c r="K47" s="24"/>
    </row>
    <row r="48" spans="1:12" ht="15.75" x14ac:dyDescent="0.25">
      <c r="A48" s="1">
        <f t="shared" si="0"/>
        <v>6806</v>
      </c>
      <c r="B48" s="1">
        <f>+B44+100</f>
        <v>902</v>
      </c>
      <c r="C48" s="25"/>
      <c r="D48" s="26" t="s">
        <v>19</v>
      </c>
      <c r="E48" s="27">
        <f>+F48+H48+J48</f>
        <v>0</v>
      </c>
      <c r="F48" s="28"/>
      <c r="G48" s="28"/>
      <c r="H48" s="28"/>
      <c r="I48" s="28"/>
      <c r="J48" s="28"/>
      <c r="K48" s="29"/>
    </row>
    <row r="49" spans="1:12" ht="15.75" x14ac:dyDescent="0.25">
      <c r="C49" s="36"/>
      <c r="D49" s="37"/>
      <c r="E49" s="38"/>
      <c r="F49" s="39"/>
      <c r="G49" s="39"/>
      <c r="H49" s="39"/>
      <c r="I49" s="39"/>
      <c r="J49" s="39"/>
      <c r="K49" s="40"/>
    </row>
    <row r="50" spans="1:12" ht="30.75" customHeight="1" x14ac:dyDescent="0.25">
      <c r="A50" s="1">
        <f t="shared" ref="A50:A55" si="10">+$E$1</f>
        <v>6806</v>
      </c>
      <c r="B50" s="1">
        <f>+B46+100</f>
        <v>1000</v>
      </c>
      <c r="C50" s="41">
        <v>10</v>
      </c>
      <c r="D50" s="42" t="s">
        <v>28</v>
      </c>
      <c r="E50" s="18">
        <f t="shared" ref="E50:K50" si="11">+E51+E52</f>
        <v>28678684</v>
      </c>
      <c r="F50" s="18">
        <f t="shared" si="11"/>
        <v>13405123</v>
      </c>
      <c r="G50" s="18">
        <f t="shared" si="11"/>
        <v>1886723.626930766</v>
      </c>
      <c r="H50" s="18">
        <f t="shared" si="11"/>
        <v>13057919</v>
      </c>
      <c r="I50" s="18">
        <f t="shared" si="11"/>
        <v>1872586</v>
      </c>
      <c r="J50" s="18">
        <f t="shared" si="11"/>
        <v>2215642</v>
      </c>
      <c r="K50" s="19">
        <f t="shared" si="11"/>
        <v>679560</v>
      </c>
    </row>
    <row r="51" spans="1:12" ht="15.75" x14ac:dyDescent="0.25">
      <c r="A51" s="1">
        <f t="shared" si="10"/>
        <v>6806</v>
      </c>
      <c r="B51" s="1">
        <f>+B47+100</f>
        <v>1001</v>
      </c>
      <c r="C51" s="20"/>
      <c r="D51" s="43" t="s">
        <v>18</v>
      </c>
      <c r="E51" s="22">
        <f>+F51+H51+J51</f>
        <v>19698807</v>
      </c>
      <c r="F51" s="22">
        <f>+F15+F19+F23+F27+F31+F35+F39+F43+F47</f>
        <v>8861974</v>
      </c>
      <c r="G51" s="22">
        <f t="shared" ref="G51:K52" si="12">+G15+G19+G23+G27+G31+G35+G39+G43+G47</f>
        <v>1882122</v>
      </c>
      <c r="H51" s="22">
        <f>+H15+H19+H23+H27+H31+H35+H39+H43+H47</f>
        <v>9689396</v>
      </c>
      <c r="I51" s="22">
        <f t="shared" si="12"/>
        <v>29337</v>
      </c>
      <c r="J51" s="22">
        <f t="shared" si="12"/>
        <v>1147437</v>
      </c>
      <c r="K51" s="44">
        <f t="shared" si="12"/>
        <v>0</v>
      </c>
    </row>
    <row r="52" spans="1:12" ht="15.75" x14ac:dyDescent="0.25">
      <c r="A52" s="1">
        <f t="shared" si="10"/>
        <v>6806</v>
      </c>
      <c r="B52" s="1">
        <f>+B48+100</f>
        <v>1002</v>
      </c>
      <c r="C52" s="25"/>
      <c r="D52" s="45" t="s">
        <v>19</v>
      </c>
      <c r="E52" s="27">
        <f>+F52+H52+J52</f>
        <v>8979877</v>
      </c>
      <c r="F52" s="27">
        <f>+F16+F20+F24+F28+F32+F36+F40+F44+F48</f>
        <v>4543149</v>
      </c>
      <c r="G52" s="27">
        <f t="shared" si="12"/>
        <v>4601.6269307659668</v>
      </c>
      <c r="H52" s="27">
        <f t="shared" si="12"/>
        <v>3368523</v>
      </c>
      <c r="I52" s="27">
        <f t="shared" si="12"/>
        <v>1843249</v>
      </c>
      <c r="J52" s="27">
        <f t="shared" si="12"/>
        <v>1068205</v>
      </c>
      <c r="K52" s="46">
        <f>+K16+K20+K24+K28+K32+K36+K40+K44+K48</f>
        <v>679560</v>
      </c>
    </row>
    <row r="53" spans="1:12" ht="31.5" x14ac:dyDescent="0.2">
      <c r="A53" s="1">
        <f t="shared" si="10"/>
        <v>6806</v>
      </c>
      <c r="B53" s="1">
        <v>1100</v>
      </c>
      <c r="C53" s="47">
        <v>11</v>
      </c>
      <c r="D53" s="48" t="s">
        <v>29</v>
      </c>
      <c r="E53" s="49">
        <f>+F53+H53+J53</f>
        <v>2181352</v>
      </c>
      <c r="F53" s="50">
        <v>686535</v>
      </c>
      <c r="G53" s="50"/>
      <c r="H53" s="50">
        <v>1494817</v>
      </c>
      <c r="I53" s="50"/>
      <c r="J53" s="50"/>
      <c r="K53" s="51"/>
    </row>
    <row r="54" spans="1:12" ht="31.5" x14ac:dyDescent="0.2">
      <c r="A54" s="1">
        <f t="shared" si="10"/>
        <v>6806</v>
      </c>
      <c r="B54" s="1">
        <v>1200</v>
      </c>
      <c r="C54" s="47">
        <v>12</v>
      </c>
      <c r="D54" s="48" t="s">
        <v>30</v>
      </c>
      <c r="E54" s="49">
        <f>+F54+H54+J54</f>
        <v>2226191</v>
      </c>
      <c r="F54" s="50"/>
      <c r="G54" s="50"/>
      <c r="H54" s="50">
        <v>2226191</v>
      </c>
      <c r="I54" s="50">
        <v>147</v>
      </c>
      <c r="J54" s="50"/>
      <c r="K54" s="51"/>
    </row>
    <row r="55" spans="1:12" ht="32.25" thickBot="1" x14ac:dyDescent="0.25">
      <c r="A55" s="1">
        <f t="shared" si="10"/>
        <v>6806</v>
      </c>
      <c r="B55" s="1">
        <v>1300</v>
      </c>
      <c r="C55" s="52">
        <v>13</v>
      </c>
      <c r="D55" s="53" t="s">
        <v>31</v>
      </c>
      <c r="E55" s="54">
        <f>+F55+H55+J55</f>
        <v>33086227</v>
      </c>
      <c r="F55" s="54">
        <f t="shared" ref="F55:K55" si="13">+F54+F53+F50</f>
        <v>14091658</v>
      </c>
      <c r="G55" s="54">
        <f t="shared" si="13"/>
        <v>1886723.626930766</v>
      </c>
      <c r="H55" s="54">
        <f>+H54+H53+H50</f>
        <v>16778927</v>
      </c>
      <c r="I55" s="54">
        <f t="shared" si="13"/>
        <v>1872733</v>
      </c>
      <c r="J55" s="54">
        <f t="shared" si="13"/>
        <v>2215642</v>
      </c>
      <c r="K55" s="55">
        <f t="shared" si="13"/>
        <v>679560</v>
      </c>
    </row>
    <row r="56" spans="1:12" ht="15.75" x14ac:dyDescent="0.2">
      <c r="D56" s="56"/>
      <c r="E56" s="57"/>
      <c r="F56" s="57"/>
      <c r="G56" s="57"/>
      <c r="H56" s="57"/>
      <c r="I56" s="57"/>
      <c r="J56" s="57"/>
      <c r="K56" s="57"/>
    </row>
    <row r="57" spans="1:12" ht="15.75" x14ac:dyDescent="0.2">
      <c r="D57" s="56"/>
      <c r="E57" s="57"/>
      <c r="F57" s="57"/>
      <c r="G57" s="57"/>
      <c r="H57" s="57"/>
      <c r="I57" s="57"/>
      <c r="J57" s="57"/>
      <c r="K57" s="57"/>
    </row>
    <row r="58" spans="1:12" ht="15.75" x14ac:dyDescent="0.2">
      <c r="D58" s="56"/>
      <c r="E58" s="57"/>
      <c r="F58" s="57"/>
      <c r="G58" s="57"/>
      <c r="H58" s="57"/>
      <c r="I58" s="57"/>
      <c r="J58" s="57"/>
      <c r="K58" s="57"/>
    </row>
    <row r="59" spans="1:12" ht="15.75" x14ac:dyDescent="0.25">
      <c r="D59" s="58"/>
      <c r="E59" s="59"/>
    </row>
    <row r="60" spans="1:12" ht="15.75" x14ac:dyDescent="0.25">
      <c r="D60" s="60"/>
      <c r="F60" s="61"/>
      <c r="G60" s="61"/>
      <c r="H60" s="62"/>
      <c r="I60" s="62"/>
      <c r="J60" s="62"/>
      <c r="K60" s="5"/>
      <c r="L60" s="5"/>
    </row>
    <row r="61" spans="1:12" ht="15.75" customHeight="1" x14ac:dyDescent="0.25">
      <c r="D61" s="63"/>
      <c r="E61" s="5"/>
      <c r="F61" s="64"/>
      <c r="G61" s="64"/>
      <c r="H61" s="64"/>
      <c r="I61" s="64"/>
      <c r="J61" s="64"/>
      <c r="K61" s="65"/>
    </row>
    <row r="62" spans="1:12" ht="15.75" x14ac:dyDescent="0.25">
      <c r="D62" s="6" t="s">
        <v>32</v>
      </c>
      <c r="E62" s="5"/>
      <c r="F62" s="5"/>
      <c r="G62" s="5"/>
      <c r="H62" s="5"/>
      <c r="I62" s="5"/>
      <c r="J62" s="5"/>
      <c r="K62" s="5"/>
      <c r="L62" s="5"/>
    </row>
    <row r="63" spans="1:12" ht="15.75" x14ac:dyDescent="0.25">
      <c r="D63" s="6" t="s">
        <v>33</v>
      </c>
      <c r="E63" s="5"/>
      <c r="L63" s="58"/>
    </row>
    <row r="75" spans="6:6" x14ac:dyDescent="0.2">
      <c r="F75" s="59"/>
    </row>
  </sheetData>
  <mergeCells count="10">
    <mergeCell ref="L39:L40"/>
    <mergeCell ref="D4:E4"/>
    <mergeCell ref="D5:E5"/>
    <mergeCell ref="C7:K7"/>
    <mergeCell ref="C8:K8"/>
    <mergeCell ref="C9:K9"/>
    <mergeCell ref="C11:C12"/>
    <mergeCell ref="D11:D12"/>
    <mergeCell ref="E11:E12"/>
    <mergeCell ref="F11:K11"/>
  </mergeCells>
  <dataValidations count="1">
    <dataValidation type="list" allowBlank="1" showInputMessage="1" showErrorMessage="1" sqref="E1" xr:uid="{00000000-0002-0000-0000-000000000000}">
      <formula1>ebk</formula1>
    </dataValidation>
  </dataValidations>
  <pageMargins left="0.70866141732283472" right="0.70866141732283472" top="0.74803149606299213" bottom="0.74803149606299213" header="0.31496062992125984" footer="0.31496062992125984"/>
  <pageSetup paperSize="9" scale="63" fitToHeight="0" orientation="landscape" verticalDpi="597" r:id="rId1"/>
  <headerFooter>
    <oddHeader>&amp;R&amp;"Times New Roman,Обикновен"&amp;12Приложение №1Б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2025-2026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j.dzhambazova</dc:creator>
  <cp:lastModifiedBy>p.hristova</cp:lastModifiedBy>
  <cp:lastPrinted>2026-05-29T12:24:14Z</cp:lastPrinted>
  <dcterms:created xsi:type="dcterms:W3CDTF">2026-05-08T11:12:51Z</dcterms:created>
  <dcterms:modified xsi:type="dcterms:W3CDTF">2026-05-29T12:25:34Z</dcterms:modified>
</cp:coreProperties>
</file>